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D:\BELANTARA\Belantara Foundation\Aturan Pemberian Hibah\SOP Pengelolaan Program &amp; Kebijakan\"/>
    </mc:Choice>
  </mc:AlternateContent>
  <bookViews>
    <workbookView xWindow="0" yWindow="0" windowWidth="24000" windowHeight="9135"/>
  </bookViews>
  <sheets>
    <sheet name="Ringkasan" sheetId="1" r:id="rId1"/>
    <sheet name="Detail" sheetId="3" r:id="rId2"/>
    <sheet name="Petunjuk Pengisian" sheetId="4" r:id="rId3"/>
  </sheets>
  <definedNames>
    <definedName name="_xlnm.Print_Area" localSheetId="0">Ringkasan!$A$1:$F$43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8" i="3" l="1"/>
  <c r="X88" i="3"/>
  <c r="V88" i="3"/>
  <c r="U88" i="3"/>
  <c r="T88" i="3"/>
  <c r="S88" i="3"/>
  <c r="R88" i="3"/>
  <c r="Q88" i="3"/>
  <c r="P88" i="3"/>
  <c r="O88" i="3"/>
  <c r="N88" i="3"/>
  <c r="M88" i="3"/>
  <c r="L88" i="3"/>
  <c r="K88" i="3"/>
  <c r="I88" i="3"/>
  <c r="H88" i="3"/>
  <c r="G88" i="3"/>
  <c r="F88" i="3"/>
  <c r="E88" i="3"/>
  <c r="F42" i="1"/>
  <c r="E42" i="1"/>
  <c r="D42" i="1"/>
  <c r="C42" i="1"/>
  <c r="B42" i="1"/>
  <c r="G42" i="1"/>
  <c r="D88" i="3"/>
  <c r="D102" i="3"/>
  <c r="D99" i="3"/>
  <c r="D98" i="3"/>
  <c r="D97" i="3"/>
  <c r="D96" i="3"/>
  <c r="D95" i="3"/>
  <c r="D94" i="3"/>
  <c r="D93" i="3"/>
  <c r="D92" i="3"/>
  <c r="D91" i="3"/>
  <c r="D85" i="3"/>
  <c r="D84" i="3"/>
  <c r="D81" i="3"/>
  <c r="D80" i="3"/>
  <c r="D74" i="3"/>
  <c r="D73" i="3"/>
  <c r="D70" i="3"/>
  <c r="D69" i="3"/>
  <c r="D64" i="3"/>
  <c r="D63" i="3"/>
  <c r="D60" i="3"/>
  <c r="D59" i="3"/>
  <c r="D54" i="3"/>
  <c r="D53" i="3"/>
  <c r="D50" i="3"/>
  <c r="D49" i="3"/>
  <c r="D43" i="3"/>
  <c r="D42" i="3"/>
  <c r="D39" i="3"/>
  <c r="D38" i="3"/>
  <c r="D33" i="3"/>
  <c r="D32" i="3"/>
  <c r="D29" i="3"/>
  <c r="D28" i="3"/>
  <c r="D23" i="3"/>
  <c r="D22" i="3"/>
  <c r="D19" i="3"/>
  <c r="D18" i="3"/>
  <c r="D13" i="3"/>
  <c r="D12" i="3"/>
  <c r="E14" i="3"/>
  <c r="B26" i="1"/>
  <c r="F14" i="3"/>
  <c r="C26" i="1"/>
  <c r="G14" i="3"/>
  <c r="D26" i="1"/>
  <c r="H14" i="3"/>
  <c r="E26" i="1"/>
  <c r="I14" i="3"/>
  <c r="F26" i="1"/>
  <c r="G26" i="1"/>
  <c r="E20" i="3"/>
  <c r="E24" i="3"/>
  <c r="E25" i="3"/>
  <c r="B29" i="1"/>
  <c r="F20" i="3"/>
  <c r="F24" i="3"/>
  <c r="F25" i="3"/>
  <c r="C29" i="1"/>
  <c r="G20" i="3"/>
  <c r="G24" i="3"/>
  <c r="G25" i="3"/>
  <c r="D29" i="1"/>
  <c r="H20" i="3"/>
  <c r="H24" i="3"/>
  <c r="H25" i="3"/>
  <c r="E29" i="1"/>
  <c r="I20" i="3"/>
  <c r="I24" i="3"/>
  <c r="I25" i="3"/>
  <c r="F29" i="1"/>
  <c r="G29" i="1"/>
  <c r="E34" i="3"/>
  <c r="E30" i="3"/>
  <c r="E35" i="3"/>
  <c r="E44" i="3"/>
  <c r="E40" i="3"/>
  <c r="E45" i="3"/>
  <c r="E55" i="3"/>
  <c r="E51" i="3"/>
  <c r="E56" i="3"/>
  <c r="E101" i="3"/>
  <c r="E102" i="3"/>
  <c r="X12" i="3"/>
  <c r="Z12" i="3"/>
  <c r="X13" i="3"/>
  <c r="Z13" i="3"/>
  <c r="Z14" i="3"/>
  <c r="X18" i="3"/>
  <c r="Z18" i="3"/>
  <c r="X19" i="3"/>
  <c r="Z19" i="3"/>
  <c r="Z20" i="3"/>
  <c r="X22" i="3"/>
  <c r="Z22" i="3"/>
  <c r="X23" i="3"/>
  <c r="Z23" i="3"/>
  <c r="Z24" i="3"/>
  <c r="Z25" i="3"/>
  <c r="X32" i="3"/>
  <c r="Z32" i="3"/>
  <c r="X33" i="3"/>
  <c r="Z33" i="3"/>
  <c r="Z34" i="3"/>
  <c r="X28" i="3"/>
  <c r="Z28" i="3"/>
  <c r="X29" i="3"/>
  <c r="Z29" i="3"/>
  <c r="Z30" i="3"/>
  <c r="Z35" i="3"/>
  <c r="X42" i="3"/>
  <c r="Z42" i="3"/>
  <c r="X43" i="3"/>
  <c r="Z43" i="3"/>
  <c r="Z44" i="3"/>
  <c r="X38" i="3"/>
  <c r="Z38" i="3"/>
  <c r="X39" i="3"/>
  <c r="Z39" i="3"/>
  <c r="Z40" i="3"/>
  <c r="Z45" i="3"/>
  <c r="X53" i="3"/>
  <c r="Z53" i="3"/>
  <c r="X54" i="3"/>
  <c r="Z54" i="3"/>
  <c r="Z55" i="3"/>
  <c r="X49" i="3"/>
  <c r="Z49" i="3"/>
  <c r="X50" i="3"/>
  <c r="Z50" i="3"/>
  <c r="Z51" i="3"/>
  <c r="Z56" i="3"/>
  <c r="X14" i="3"/>
  <c r="X20" i="3"/>
  <c r="X24" i="3"/>
  <c r="X25" i="3"/>
  <c r="X34" i="3"/>
  <c r="X30" i="3"/>
  <c r="X35" i="3"/>
  <c r="X44" i="3"/>
  <c r="X40" i="3"/>
  <c r="X45" i="3"/>
  <c r="X55" i="3"/>
  <c r="X51" i="3"/>
  <c r="X56" i="3"/>
  <c r="V14" i="3"/>
  <c r="V20" i="3"/>
  <c r="V24" i="3"/>
  <c r="V25" i="3"/>
  <c r="V34" i="3"/>
  <c r="V30" i="3"/>
  <c r="V35" i="3"/>
  <c r="V45" i="3"/>
  <c r="V56" i="3"/>
  <c r="U14" i="3"/>
  <c r="U20" i="3"/>
  <c r="U24" i="3"/>
  <c r="U25" i="3"/>
  <c r="U34" i="3"/>
  <c r="U30" i="3"/>
  <c r="U35" i="3"/>
  <c r="U45" i="3"/>
  <c r="U56" i="3"/>
  <c r="T14" i="3"/>
  <c r="T20" i="3"/>
  <c r="T24" i="3"/>
  <c r="T25" i="3"/>
  <c r="T34" i="3"/>
  <c r="T30" i="3"/>
  <c r="T35" i="3"/>
  <c r="T45" i="3"/>
  <c r="T56" i="3"/>
  <c r="S14" i="3"/>
  <c r="S20" i="3"/>
  <c r="S24" i="3"/>
  <c r="S25" i="3"/>
  <c r="S34" i="3"/>
  <c r="S30" i="3"/>
  <c r="S35" i="3"/>
  <c r="S45" i="3"/>
  <c r="S56" i="3"/>
  <c r="R14" i="3"/>
  <c r="R20" i="3"/>
  <c r="R24" i="3"/>
  <c r="R25" i="3"/>
  <c r="R34" i="3"/>
  <c r="R30" i="3"/>
  <c r="R35" i="3"/>
  <c r="R45" i="3"/>
  <c r="R56" i="3"/>
  <c r="Q14" i="3"/>
  <c r="Q20" i="3"/>
  <c r="Q24" i="3"/>
  <c r="Q25" i="3"/>
  <c r="Q34" i="3"/>
  <c r="Q30" i="3"/>
  <c r="Q35" i="3"/>
  <c r="Q45" i="3"/>
  <c r="Q56" i="3"/>
  <c r="P14" i="3"/>
  <c r="P20" i="3"/>
  <c r="P24" i="3"/>
  <c r="P25" i="3"/>
  <c r="P34" i="3"/>
  <c r="P30" i="3"/>
  <c r="P35" i="3"/>
  <c r="P45" i="3"/>
  <c r="P56" i="3"/>
  <c r="O14" i="3"/>
  <c r="O20" i="3"/>
  <c r="O24" i="3"/>
  <c r="O25" i="3"/>
  <c r="O34" i="3"/>
  <c r="O30" i="3"/>
  <c r="O35" i="3"/>
  <c r="O45" i="3"/>
  <c r="O56" i="3"/>
  <c r="N14" i="3"/>
  <c r="N20" i="3"/>
  <c r="N24" i="3"/>
  <c r="N25" i="3"/>
  <c r="N34" i="3"/>
  <c r="N30" i="3"/>
  <c r="N35" i="3"/>
  <c r="N45" i="3"/>
  <c r="N56" i="3"/>
  <c r="M14" i="3"/>
  <c r="M20" i="3"/>
  <c r="M24" i="3"/>
  <c r="M25" i="3"/>
  <c r="M34" i="3"/>
  <c r="M30" i="3"/>
  <c r="M35" i="3"/>
  <c r="M45" i="3"/>
  <c r="M56" i="3"/>
  <c r="L14" i="3"/>
  <c r="L20" i="3"/>
  <c r="L24" i="3"/>
  <c r="L25" i="3"/>
  <c r="L34" i="3"/>
  <c r="L30" i="3"/>
  <c r="L35" i="3"/>
  <c r="L45" i="3"/>
  <c r="L56" i="3"/>
  <c r="K14" i="3"/>
  <c r="K20" i="3"/>
  <c r="K24" i="3"/>
  <c r="K25" i="3"/>
  <c r="K34" i="3"/>
  <c r="K30" i="3"/>
  <c r="K35" i="3"/>
  <c r="K45" i="3"/>
  <c r="K56" i="3"/>
  <c r="I34" i="3"/>
  <c r="I30" i="3"/>
  <c r="I35" i="3"/>
  <c r="I44" i="3"/>
  <c r="I40" i="3"/>
  <c r="I45" i="3"/>
  <c r="I55" i="3"/>
  <c r="I51" i="3"/>
  <c r="I56" i="3"/>
  <c r="G34" i="3"/>
  <c r="G30" i="3"/>
  <c r="G35" i="3"/>
  <c r="G44" i="3"/>
  <c r="G40" i="3"/>
  <c r="G45" i="3"/>
  <c r="G55" i="3"/>
  <c r="G51" i="3"/>
  <c r="G56" i="3"/>
  <c r="H34" i="3"/>
  <c r="H30" i="3"/>
  <c r="H35" i="3"/>
  <c r="H44" i="3"/>
  <c r="H40" i="3"/>
  <c r="H45" i="3"/>
  <c r="H55" i="3"/>
  <c r="H51" i="3"/>
  <c r="H56" i="3"/>
  <c r="F34" i="3"/>
  <c r="F30" i="3"/>
  <c r="F35" i="3"/>
  <c r="F44" i="3"/>
  <c r="F40" i="3"/>
  <c r="F45" i="3"/>
  <c r="F55" i="3"/>
  <c r="F51" i="3"/>
  <c r="F56" i="3"/>
  <c r="D14" i="3"/>
  <c r="D20" i="3"/>
  <c r="D24" i="3"/>
  <c r="D25" i="3"/>
  <c r="D34" i="3"/>
  <c r="D30" i="3"/>
  <c r="D35" i="3"/>
  <c r="D44" i="3"/>
  <c r="D40" i="3"/>
  <c r="D45" i="3"/>
  <c r="D55" i="3"/>
  <c r="D51" i="3"/>
  <c r="D56" i="3"/>
  <c r="A10" i="3"/>
  <c r="A78" i="3"/>
  <c r="A77" i="3"/>
  <c r="A67" i="3"/>
  <c r="A57" i="3"/>
  <c r="A46" i="3"/>
  <c r="A47" i="3"/>
  <c r="A15" i="3"/>
  <c r="A16" i="3"/>
  <c r="V87" i="3"/>
  <c r="U87" i="3"/>
  <c r="T87" i="3"/>
  <c r="S87" i="3"/>
  <c r="R87" i="3"/>
  <c r="Q87" i="3"/>
  <c r="P87" i="3"/>
  <c r="O87" i="3"/>
  <c r="N87" i="3"/>
  <c r="M87" i="3"/>
  <c r="L87" i="3"/>
  <c r="K87" i="3"/>
  <c r="I86" i="3"/>
  <c r="H86" i="3"/>
  <c r="G86" i="3"/>
  <c r="F86" i="3"/>
  <c r="E86" i="3"/>
  <c r="D86" i="3"/>
  <c r="X85" i="3"/>
  <c r="Z85" i="3"/>
  <c r="X84" i="3"/>
  <c r="X86" i="3"/>
  <c r="I82" i="3"/>
  <c r="H82" i="3"/>
  <c r="G82" i="3"/>
  <c r="F82" i="3"/>
  <c r="E82" i="3"/>
  <c r="D82" i="3"/>
  <c r="X81" i="3"/>
  <c r="Z81" i="3"/>
  <c r="X80" i="3"/>
  <c r="X82" i="3"/>
  <c r="V76" i="3"/>
  <c r="U76" i="3"/>
  <c r="T76" i="3"/>
  <c r="S76" i="3"/>
  <c r="R76" i="3"/>
  <c r="Q76" i="3"/>
  <c r="P76" i="3"/>
  <c r="O76" i="3"/>
  <c r="N76" i="3"/>
  <c r="M76" i="3"/>
  <c r="L76" i="3"/>
  <c r="K76" i="3"/>
  <c r="I75" i="3"/>
  <c r="H75" i="3"/>
  <c r="G75" i="3"/>
  <c r="F75" i="3"/>
  <c r="E75" i="3"/>
  <c r="D75" i="3"/>
  <c r="X74" i="3"/>
  <c r="Z74" i="3"/>
  <c r="X73" i="3"/>
  <c r="I71" i="3"/>
  <c r="H71" i="3"/>
  <c r="H76" i="3"/>
  <c r="E35" i="1"/>
  <c r="G71" i="3"/>
  <c r="F71" i="3"/>
  <c r="E71" i="3"/>
  <c r="D71" i="3"/>
  <c r="X70" i="3"/>
  <c r="Z70" i="3"/>
  <c r="X69" i="3"/>
  <c r="V66" i="3"/>
  <c r="U66" i="3"/>
  <c r="T66" i="3"/>
  <c r="S66" i="3"/>
  <c r="R66" i="3"/>
  <c r="Q66" i="3"/>
  <c r="P66" i="3"/>
  <c r="O66" i="3"/>
  <c r="N66" i="3"/>
  <c r="M66" i="3"/>
  <c r="L66" i="3"/>
  <c r="K66" i="3"/>
  <c r="I65" i="3"/>
  <c r="H65" i="3"/>
  <c r="G65" i="3"/>
  <c r="F65" i="3"/>
  <c r="E65" i="3"/>
  <c r="D65" i="3"/>
  <c r="X64" i="3"/>
  <c r="Z64" i="3"/>
  <c r="X63" i="3"/>
  <c r="X65" i="3"/>
  <c r="I61" i="3"/>
  <c r="H61" i="3"/>
  <c r="G61" i="3"/>
  <c r="F61" i="3"/>
  <c r="E61" i="3"/>
  <c r="D61" i="3"/>
  <c r="X60" i="3"/>
  <c r="Z60" i="3"/>
  <c r="X59" i="3"/>
  <c r="X61" i="3"/>
  <c r="H66" i="3"/>
  <c r="E34" i="1"/>
  <c r="E66" i="3"/>
  <c r="B34" i="1"/>
  <c r="I66" i="3"/>
  <c r="F34" i="1"/>
  <c r="D76" i="3"/>
  <c r="G87" i="3"/>
  <c r="D37" i="1"/>
  <c r="G76" i="3"/>
  <c r="D35" i="1"/>
  <c r="F66" i="3"/>
  <c r="C34" i="1"/>
  <c r="E76" i="3"/>
  <c r="B35" i="1"/>
  <c r="F76" i="3"/>
  <c r="C35" i="1"/>
  <c r="I76" i="3"/>
  <c r="F35" i="1"/>
  <c r="G35" i="1"/>
  <c r="D87" i="3"/>
  <c r="H87" i="3"/>
  <c r="E37" i="1"/>
  <c r="D66" i="3"/>
  <c r="F87" i="3"/>
  <c r="C37" i="1"/>
  <c r="G66" i="3"/>
  <c r="D34" i="1"/>
  <c r="X71" i="3"/>
  <c r="X75" i="3"/>
  <c r="X76" i="3"/>
  <c r="E87" i="3"/>
  <c r="B37" i="1"/>
  <c r="I87" i="3"/>
  <c r="F37" i="1"/>
  <c r="X87" i="3"/>
  <c r="Z80" i="3"/>
  <c r="Z82" i="3"/>
  <c r="Z84" i="3"/>
  <c r="Z86" i="3"/>
  <c r="Z69" i="3"/>
  <c r="Z71" i="3"/>
  <c r="Z73" i="3"/>
  <c r="Z75" i="3"/>
  <c r="X66" i="3"/>
  <c r="Z59" i="3"/>
  <c r="Z61" i="3"/>
  <c r="Z63" i="3"/>
  <c r="Z65" i="3"/>
  <c r="G37" i="1"/>
  <c r="G34" i="1"/>
  <c r="Z87" i="3"/>
  <c r="Z76" i="3"/>
  <c r="Z66" i="3"/>
  <c r="E33" i="1"/>
  <c r="B33" i="1"/>
  <c r="F33" i="1"/>
  <c r="C33" i="1"/>
  <c r="D33" i="1"/>
  <c r="G33" i="1"/>
  <c r="A15" i="1"/>
  <c r="X100" i="3"/>
  <c r="Z100" i="3"/>
  <c r="X99" i="3"/>
  <c r="Z99" i="3"/>
  <c r="X98" i="3"/>
  <c r="Z98" i="3"/>
  <c r="X97" i="3"/>
  <c r="Z97" i="3"/>
  <c r="X96" i="3"/>
  <c r="Z96" i="3"/>
  <c r="X94" i="3"/>
  <c r="Z94" i="3"/>
  <c r="X93" i="3"/>
  <c r="Z93" i="3"/>
  <c r="X92" i="3"/>
  <c r="Z92" i="3"/>
  <c r="X9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B39" i="1"/>
  <c r="F101" i="3"/>
  <c r="C39" i="1"/>
  <c r="G101" i="3"/>
  <c r="D39" i="1"/>
  <c r="H101" i="3"/>
  <c r="E39" i="1"/>
  <c r="I101" i="3"/>
  <c r="F39" i="1"/>
  <c r="D101" i="3"/>
  <c r="D31" i="1"/>
  <c r="D30" i="1"/>
  <c r="E30" i="1"/>
  <c r="F31" i="1"/>
  <c r="B31" i="1"/>
  <c r="E31" i="1"/>
  <c r="X101" i="3"/>
  <c r="M102" i="3"/>
  <c r="Q102" i="3"/>
  <c r="U102" i="3"/>
  <c r="Z91" i="3"/>
  <c r="Z101" i="3"/>
  <c r="P102" i="3"/>
  <c r="C31" i="1"/>
  <c r="F30" i="1"/>
  <c r="B30" i="1"/>
  <c r="V102" i="3"/>
  <c r="O102" i="3"/>
  <c r="S102" i="3"/>
  <c r="C30" i="1"/>
  <c r="R102" i="3"/>
  <c r="N102" i="3"/>
  <c r="L102" i="3"/>
  <c r="T102" i="3"/>
  <c r="K102" i="3"/>
  <c r="C4" i="3"/>
  <c r="C3" i="3"/>
  <c r="A90" i="3"/>
  <c r="A36" i="3"/>
  <c r="A26" i="3"/>
  <c r="A4" i="3"/>
  <c r="A3" i="3"/>
  <c r="A16" i="1"/>
  <c r="A14" i="1"/>
  <c r="A13" i="1"/>
  <c r="Z102" i="3"/>
  <c r="X102" i="3"/>
  <c r="B14" i="1"/>
  <c r="G102" i="3"/>
  <c r="F102" i="3"/>
  <c r="G39" i="1"/>
  <c r="G31" i="1"/>
  <c r="G30" i="1"/>
  <c r="H102" i="3"/>
  <c r="B15" i="1"/>
  <c r="B13" i="1"/>
  <c r="I102" i="3"/>
  <c r="B11" i="1"/>
  <c r="B16" i="1"/>
  <c r="B19" i="1"/>
</calcChain>
</file>

<file path=xl/sharedStrings.xml><?xml version="1.0" encoding="utf-8"?>
<sst xmlns="http://schemas.openxmlformats.org/spreadsheetml/2006/main" count="197" uniqueCount="145">
  <si>
    <t xml:space="preserve">      </t>
  </si>
  <si>
    <t>Format Anggaran untuk Pengajuan Proposal Yayasan Belantara</t>
  </si>
  <si>
    <t>Nama Mitra</t>
  </si>
  <si>
    <t>Judul Program/project</t>
  </si>
  <si>
    <t xml:space="preserve">: </t>
  </si>
  <si>
    <t>Jumlah</t>
  </si>
  <si>
    <t>Status</t>
  </si>
  <si>
    <t>Pendanaan dari sumber lain</t>
  </si>
  <si>
    <t>Kontribusi Internal</t>
  </si>
  <si>
    <t>Belantara</t>
  </si>
  <si>
    <t>zzzzzz</t>
  </si>
  <si>
    <t>Total Anggaran Program/Project</t>
  </si>
  <si>
    <t>Tersedia/belum tersedia</t>
  </si>
  <si>
    <t>Total Anggaran</t>
  </si>
  <si>
    <t>Silahkan ditambahkan kolom sumber dana jika dibutuhkan</t>
  </si>
  <si>
    <t>Pendanaan Diajukan ke Belantara</t>
  </si>
  <si>
    <t xml:space="preserve"> </t>
  </si>
  <si>
    <t>Kode Anggaran</t>
  </si>
  <si>
    <t>Deskripsi Anggaran</t>
  </si>
  <si>
    <t>Narasi Anggaran</t>
  </si>
  <si>
    <t>Total Biaya</t>
  </si>
  <si>
    <t>Biaya Program</t>
  </si>
  <si>
    <t xml:space="preserve">Aktifitas 1 : </t>
  </si>
  <si>
    <t>Sub-total</t>
  </si>
  <si>
    <t xml:space="preserve">Aktifitas 2:  </t>
  </si>
  <si>
    <t xml:space="preserve">Total Biaya Program </t>
  </si>
  <si>
    <t>Sewa Kantor</t>
  </si>
  <si>
    <t>Sewa selama masa hibah</t>
  </si>
  <si>
    <t>Penanggung jawab program</t>
  </si>
  <si>
    <t>full time staff</t>
  </si>
  <si>
    <t>TOTAL ANGGARAN</t>
  </si>
  <si>
    <t>Tahun I</t>
  </si>
  <si>
    <t>January 2016 - Desember 2016</t>
  </si>
  <si>
    <t>A.1</t>
  </si>
  <si>
    <t xml:space="preserve">Aktifitas 2 : </t>
  </si>
  <si>
    <t>C.1</t>
  </si>
  <si>
    <t>Total Biaya Operasional Program</t>
  </si>
  <si>
    <t>Gaji / Honorarium Tim Program</t>
  </si>
  <si>
    <t>Koordinator Program</t>
  </si>
  <si>
    <t xml:space="preserve"> Staff Lapangan</t>
  </si>
  <si>
    <t>full time staff/part time - proporsi 30%</t>
  </si>
  <si>
    <t>C.2</t>
  </si>
  <si>
    <t>Staff Administrasi &amp; Keuangan</t>
  </si>
  <si>
    <t>: nnn</t>
  </si>
  <si>
    <t>Komunikasi</t>
  </si>
  <si>
    <t>Biaya komunikasi kantor dan tim program</t>
  </si>
  <si>
    <t>Tahun II</t>
  </si>
  <si>
    <r>
      <t xml:space="preserve">Rincian Anggaran Program/Proyek </t>
    </r>
    <r>
      <rPr>
        <sz val="9"/>
        <color theme="1"/>
        <rFont val="Times New Roman"/>
        <family val="1"/>
      </rPr>
      <t>(dalam Rupiah)</t>
    </r>
  </si>
  <si>
    <r>
      <t>Sumber Dana</t>
    </r>
    <r>
      <rPr>
        <sz val="9"/>
        <color rgb="FF0070C0"/>
        <rFont val="Calibri"/>
        <family val="2"/>
        <scheme val="minor"/>
      </rPr>
      <t xml:space="preserve"> (Dalam Rupiah)</t>
    </r>
  </si>
  <si>
    <r>
      <t xml:space="preserve">Pengajuan Anggaran Berdasarkan Tujuan </t>
    </r>
    <r>
      <rPr>
        <sz val="9"/>
        <color rgb="FF0070C0"/>
        <rFont val="Calibri"/>
        <family val="2"/>
        <scheme val="minor"/>
      </rPr>
      <t>(Dalam Rupiah)</t>
    </r>
  </si>
  <si>
    <t>Supplies &amp; Utilities</t>
  </si>
  <si>
    <t xml:space="preserve"> ATK, F copy, listrik, air, biaya bank, dll</t>
  </si>
  <si>
    <t>Pembelian Peralatan ( atau sewa)</t>
  </si>
  <si>
    <t>Sebutkan detail peralatan yang dibeli atau disewa</t>
  </si>
  <si>
    <t>Cost Sharing</t>
  </si>
  <si>
    <t>Donor zzzz</t>
  </si>
  <si>
    <t>Jan - Des 2017</t>
  </si>
  <si>
    <t>Jan - Des 2018</t>
  </si>
  <si>
    <t>Petunjuk Pengisian</t>
  </si>
  <si>
    <t>A. Ringkasan</t>
  </si>
  <si>
    <t xml:space="preserve">Diisi nama mitra atau nama konsorsium yang mengajukan proposal. Harap diingat, nama tersebut harus yang telah memiliki badan hukum dan yang bertanggungjawab terhadap dana hibah ini. </t>
  </si>
  <si>
    <t>Diisi judul sesuai judul proposal yang diajukan kepada Belantara</t>
  </si>
  <si>
    <t>Sumber dana adalah keseluruhan dana yang dibutuhkan dalam program/project pada periode pengajuan proposal.</t>
  </si>
  <si>
    <t>Jumlah dana yang diajukan kepada Yayasan Belantara. Total jumlah ini sudah link dengan detail budget.</t>
  </si>
  <si>
    <t>notes</t>
  </si>
  <si>
    <t>Pendanaan dari sumber lain. Sumber lain ini bisa dari project yang telah berjalan sebelumnya maupun yang akan diusahakan pendanannya. Pilihlah keterangan (tersedia/blm tersedia) atas sumber dana tersebut.</t>
  </si>
  <si>
    <t>Jumlah pendanaan dari kontribusi internal lembaga. Jenis pendanaan ini bisa dalam bentuk in kind/non tunai.</t>
  </si>
  <si>
    <t>Total : cukup jelas</t>
  </si>
  <si>
    <t>B. Detail</t>
  </si>
  <si>
    <t>Ada 2  kategori biaya, yaitu :</t>
  </si>
  <si>
    <t>Pada setiap kelompok Kategori biaya agar di detailkan , meliputi :</t>
  </si>
  <si>
    <t>Agar dibuat rencana pengeluarannya / cash flow nya.</t>
  </si>
  <si>
    <t>Biaya Operasional tidak diperbolehkan melebihi dari anggaran yang telah  disetujui Belantara.</t>
  </si>
  <si>
    <t>Catatan :</t>
  </si>
  <si>
    <t>Setiap biaya dalam satu kegiatan tertentu, setelah disetujui oleh Belantara, diperbolehkan over/under sampai maksimal 10 %. Variance yang melebihi 10 % harus mengajukan persetujuan dari Belantara.</t>
  </si>
  <si>
    <t>Silahkan menambahkan kegiatan sesuai kebutuhan</t>
  </si>
  <si>
    <t>a</t>
  </si>
  <si>
    <t>b</t>
  </si>
  <si>
    <t>e</t>
  </si>
  <si>
    <t>c</t>
  </si>
  <si>
    <t>d</t>
  </si>
  <si>
    <t>B. Pencegahan dan Tanggap Kebakaran Hutan</t>
  </si>
  <si>
    <t>C. Penegakan Hukum</t>
  </si>
  <si>
    <t xml:space="preserve">   Kelompok Kategori Biaya Program ( A s.d F)</t>
  </si>
  <si>
    <t xml:space="preserve">   Biaya Operasional Program (maksimal 20 % dari total anggaran)</t>
  </si>
  <si>
    <t>Apa nama aktivitasnya</t>
  </si>
  <si>
    <t>Komponen-komponen biaya dalam aktivitas tersebut, misalnya : Pembelian peralatan / jasa /barang, akomodasi, transportasi, dokumentasi, biaya cetak, fee narasumber/expert, dll</t>
  </si>
  <si>
    <t>f</t>
  </si>
  <si>
    <t>Buatlah narasi / keterangan atas komponen biaya (kolom C)</t>
  </si>
  <si>
    <r>
      <t>Agar dipisahkan ''</t>
    </r>
    <r>
      <rPr>
        <b/>
        <sz val="10"/>
        <rFont val="Arial"/>
        <family val="2"/>
      </rPr>
      <t>cost sharing"</t>
    </r>
    <r>
      <rPr>
        <sz val="10"/>
        <rFont val="Arial"/>
        <family val="2"/>
      </rPr>
      <t xml:space="preserve"> / pembagian biayanya (Belantara , Internal Lembaga dan donor lainnya)</t>
    </r>
  </si>
  <si>
    <t>A. Proteksi &amp; Rehabilitasi Bentang Alam/Lanskap</t>
  </si>
  <si>
    <t>2. Kegiatan Di dalam Kawasan Lindung</t>
  </si>
  <si>
    <t>3. Kegiatan Diluar Kawasan Lindung Pada Kawasan Lanskap</t>
  </si>
  <si>
    <t>4. Kegiatan Diluar Kawasan Lanskap</t>
  </si>
  <si>
    <t>5. Biaya Operasional Program</t>
  </si>
  <si>
    <t>1. Persiapan Kegiatan</t>
  </si>
  <si>
    <t>1.1</t>
  </si>
  <si>
    <t>1.2</t>
  </si>
  <si>
    <t>2.A.1</t>
  </si>
  <si>
    <t>2.A.1.1</t>
  </si>
  <si>
    <t>2.A.2.2</t>
  </si>
  <si>
    <t>2.A.1.2</t>
  </si>
  <si>
    <t>2.A.2</t>
  </si>
  <si>
    <t>2.A.2.1</t>
  </si>
  <si>
    <r>
      <t>2.</t>
    </r>
    <r>
      <rPr>
        <sz val="9"/>
        <rFont val="Times New Roman"/>
        <family val="1"/>
      </rPr>
      <t>B</t>
    </r>
    <r>
      <rPr>
        <b/>
        <sz val="9"/>
        <rFont val="Times New Roman"/>
        <family val="1"/>
      </rPr>
      <t>.1</t>
    </r>
  </si>
  <si>
    <t>2.B.1.1</t>
  </si>
  <si>
    <t>2.B.1.2</t>
  </si>
  <si>
    <r>
      <t>2.</t>
    </r>
    <r>
      <rPr>
        <sz val="9"/>
        <rFont val="Times New Roman"/>
        <family val="1"/>
      </rPr>
      <t>B</t>
    </r>
    <r>
      <rPr>
        <b/>
        <sz val="9"/>
        <rFont val="Times New Roman"/>
        <family val="1"/>
      </rPr>
      <t>.2</t>
    </r>
  </si>
  <si>
    <t>2.B.2.1</t>
  </si>
  <si>
    <t>2.B.2.2</t>
  </si>
  <si>
    <t>2.C.1</t>
  </si>
  <si>
    <t>2.C.1.2</t>
  </si>
  <si>
    <t>2.C.2</t>
  </si>
  <si>
    <t>2.C.2.1</t>
  </si>
  <si>
    <t>2.C.2.2</t>
  </si>
  <si>
    <t>A. Peningkatan Ekonomi Masyarakat</t>
  </si>
  <si>
    <t>B. Management Konflik</t>
  </si>
  <si>
    <t>C. Good Governance</t>
  </si>
  <si>
    <t>A. Good Governance</t>
  </si>
  <si>
    <t>3.A.1</t>
  </si>
  <si>
    <t>3.A.1.2</t>
  </si>
  <si>
    <t>3.A.2</t>
  </si>
  <si>
    <t>3.A.2.1</t>
  </si>
  <si>
    <t>3.A.2.2</t>
  </si>
  <si>
    <t>B.1</t>
  </si>
  <si>
    <t>3.B.1.2</t>
  </si>
  <si>
    <t>B.2</t>
  </si>
  <si>
    <t>3.B.2.1</t>
  </si>
  <si>
    <t>3.B.2.2</t>
  </si>
  <si>
    <t>3.C.1.2</t>
  </si>
  <si>
    <t>3.C.2.1</t>
  </si>
  <si>
    <t>3.C.2.2</t>
  </si>
  <si>
    <t>4.A.1.2</t>
  </si>
  <si>
    <t>4.B.2.1</t>
  </si>
  <si>
    <t>4.B.2.2</t>
  </si>
  <si>
    <t>5.1</t>
  </si>
  <si>
    <t>5.2</t>
  </si>
  <si>
    <t>5.3</t>
  </si>
  <si>
    <t>5.4</t>
  </si>
  <si>
    <t>5.5</t>
  </si>
  <si>
    <t>5.5.2</t>
  </si>
  <si>
    <t>5.5.1</t>
  </si>
  <si>
    <t>5.5.3</t>
  </si>
  <si>
    <t>5.5.4</t>
  </si>
  <si>
    <t xml:space="preserve">Sub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</si>
</sst>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&quot;$&quot;#,##0_);\(&quot;$&quot;#,##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indexed="12"/>
      <name val="Calibri"/>
      <family val="2"/>
      <scheme val="minor"/>
    </font>
    <font>
      <sz val="10"/>
      <name val="Arial"/>
      <family val="2"/>
    </font>
    <font>
      <i/>
      <sz val="8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2"/>
      <name val="Times New Roman"/>
      <family val="1"/>
    </font>
    <font>
      <sz val="11"/>
      <color indexed="12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color theme="1"/>
      <name val="Times New Roman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6">
    <xf numFmtId="0" fontId="0" fillId="0" borderId="0"/>
    <xf numFmtId="167" fontId="16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305">
    <xf numFmtId="0" fontId="0" fillId="0" borderId="0" xfId="0"/>
    <xf numFmtId="0" fontId="2" fillId="2" borderId="0" xfId="0" applyFont="1" applyFill="1"/>
    <xf numFmtId="37" fontId="2" fillId="2" borderId="0" xfId="0" applyNumberFormat="1" applyFont="1" applyFill="1"/>
    <xf numFmtId="37" fontId="3" fillId="2" borderId="0" xfId="0" applyNumberFormat="1" applyFont="1" applyFill="1" applyAlignment="1">
      <alignment horizontal="right"/>
    </xf>
    <xf numFmtId="0" fontId="4" fillId="2" borderId="0" xfId="0" applyFont="1" applyFill="1"/>
    <xf numFmtId="37" fontId="5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right"/>
    </xf>
    <xf numFmtId="37" fontId="8" fillId="2" borderId="1" xfId="0" applyNumberFormat="1" applyFont="1" applyFill="1" applyBorder="1" applyAlignment="1">
      <alignment horizontal="left"/>
    </xf>
    <xf numFmtId="37" fontId="2" fillId="2" borderId="1" xfId="0" applyNumberFormat="1" applyFont="1" applyFill="1" applyBorder="1" applyAlignment="1">
      <alignment horizontal="left"/>
    </xf>
    <xf numFmtId="37" fontId="2" fillId="2" borderId="1" xfId="0" applyNumberFormat="1" applyFont="1" applyFill="1" applyBorder="1"/>
    <xf numFmtId="37" fontId="2" fillId="2" borderId="0" xfId="0" applyNumberFormat="1" applyFont="1" applyFill="1" applyAlignment="1">
      <alignment horizontal="left"/>
    </xf>
    <xf numFmtId="37" fontId="10" fillId="2" borderId="0" xfId="0" applyNumberFormat="1" applyFont="1" applyFill="1" applyAlignment="1">
      <alignment horizontal="left"/>
    </xf>
    <xf numFmtId="0" fontId="11" fillId="2" borderId="0" xfId="0" applyFont="1" applyFill="1"/>
    <xf numFmtId="0" fontId="7" fillId="2" borderId="2" xfId="0" applyFont="1" applyFill="1" applyBorder="1"/>
    <xf numFmtId="0" fontId="10" fillId="2" borderId="4" xfId="0" applyFont="1" applyFill="1" applyBorder="1"/>
    <xf numFmtId="37" fontId="10" fillId="2" borderId="5" xfId="0" applyNumberFormat="1" applyFont="1" applyFill="1" applyBorder="1"/>
    <xf numFmtId="37" fontId="10" fillId="2" borderId="0" xfId="0" applyNumberFormat="1" applyFont="1" applyFill="1" applyBorder="1"/>
    <xf numFmtId="0" fontId="7" fillId="2" borderId="6" xfId="0" applyFont="1" applyFill="1" applyBorder="1"/>
    <xf numFmtId="37" fontId="10" fillId="2" borderId="7" xfId="0" applyNumberFormat="1" applyFont="1" applyFill="1" applyBorder="1"/>
    <xf numFmtId="37" fontId="10" fillId="2" borderId="6" xfId="0" applyNumberFormat="1" applyFont="1" applyFill="1" applyBorder="1" applyAlignment="1">
      <alignment horizontal="left" indent="2"/>
    </xf>
    <xf numFmtId="0" fontId="7" fillId="2" borderId="8" xfId="0" applyFont="1" applyFill="1" applyBorder="1"/>
    <xf numFmtId="37" fontId="10" fillId="2" borderId="1" xfId="0" applyNumberFormat="1" applyFont="1" applyFill="1" applyBorder="1"/>
    <xf numFmtId="37" fontId="10" fillId="2" borderId="9" xfId="0" applyNumberFormat="1" applyFont="1" applyFill="1" applyBorder="1"/>
    <xf numFmtId="0" fontId="12" fillId="2" borderId="0" xfId="0" applyFont="1" applyFill="1"/>
    <xf numFmtId="37" fontId="10" fillId="2" borderId="12" xfId="0" applyNumberFormat="1" applyFont="1" applyFill="1" applyBorder="1"/>
    <xf numFmtId="0" fontId="10" fillId="2" borderId="0" xfId="0" applyFont="1" applyFill="1"/>
    <xf numFmtId="0" fontId="10" fillId="0" borderId="0" xfId="0" applyFont="1"/>
    <xf numFmtId="0" fontId="15" fillId="2" borderId="0" xfId="4" applyFont="1" applyFill="1" applyBorder="1" applyAlignment="1" applyProtection="1"/>
    <xf numFmtId="165" fontId="10" fillId="2" borderId="0" xfId="0" applyNumberFormat="1" applyFont="1" applyFill="1"/>
    <xf numFmtId="164" fontId="12" fillId="2" borderId="0" xfId="0" applyNumberFormat="1" applyFont="1" applyFill="1" applyAlignment="1">
      <alignment horizontal="left"/>
    </xf>
    <xf numFmtId="0" fontId="9" fillId="0" borderId="1" xfId="0" applyFont="1" applyBorder="1" applyAlignment="1">
      <alignment vertical="center"/>
    </xf>
    <xf numFmtId="3" fontId="10" fillId="2" borderId="3" xfId="0" applyNumberFormat="1" applyFont="1" applyFill="1" applyBorder="1"/>
    <xf numFmtId="3" fontId="10" fillId="2" borderId="0" xfId="0" applyNumberFormat="1" applyFont="1" applyFill="1" applyBorder="1"/>
    <xf numFmtId="3" fontId="10" fillId="2" borderId="1" xfId="0" applyNumberFormat="1" applyFont="1" applyFill="1" applyBorder="1"/>
    <xf numFmtId="0" fontId="11" fillId="2" borderId="0" xfId="0" applyFont="1" applyFill="1" applyAlignment="1">
      <alignment horizontal="center"/>
    </xf>
    <xf numFmtId="4" fontId="7" fillId="2" borderId="7" xfId="0" applyNumberFormat="1" applyFont="1" applyFill="1" applyBorder="1"/>
    <xf numFmtId="4" fontId="7" fillId="2" borderId="12" xfId="0" applyNumberFormat="1" applyFont="1" applyFill="1" applyBorder="1"/>
    <xf numFmtId="4" fontId="7" fillId="2" borderId="13" xfId="0" applyNumberFormat="1" applyFont="1" applyFill="1" applyBorder="1"/>
    <xf numFmtId="37" fontId="2" fillId="0" borderId="13" xfId="0" applyNumberFormat="1" applyFont="1" applyFill="1" applyBorder="1"/>
    <xf numFmtId="4" fontId="10" fillId="0" borderId="12" xfId="0" applyNumberFormat="1" applyFont="1" applyFill="1" applyBorder="1"/>
    <xf numFmtId="3" fontId="7" fillId="2" borderId="11" xfId="3" applyNumberFormat="1" applyFont="1" applyFill="1" applyBorder="1"/>
    <xf numFmtId="0" fontId="7" fillId="2" borderId="0" xfId="0" applyFont="1" applyFill="1" applyBorder="1"/>
    <xf numFmtId="3" fontId="7" fillId="2" borderId="0" xfId="0" applyNumberFormat="1" applyFont="1" applyFill="1" applyBorder="1"/>
    <xf numFmtId="0" fontId="11" fillId="2" borderId="9" xfId="0" applyFont="1" applyFill="1" applyBorder="1"/>
    <xf numFmtId="3" fontId="7" fillId="2" borderId="14" xfId="0" applyNumberFormat="1" applyFont="1" applyFill="1" applyBorder="1"/>
    <xf numFmtId="37" fontId="13" fillId="2" borderId="0" xfId="0" applyNumberFormat="1" applyFont="1" applyFill="1" applyBorder="1"/>
    <xf numFmtId="0" fontId="17" fillId="2" borderId="0" xfId="0" applyFont="1" applyFill="1"/>
    <xf numFmtId="0" fontId="18" fillId="0" borderId="0" xfId="0" applyFont="1" applyFill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167" fontId="21" fillId="0" borderId="0" xfId="1" applyFont="1" applyAlignment="1">
      <alignment vertical="center"/>
    </xf>
    <xf numFmtId="167" fontId="22" fillId="3" borderId="22" xfId="1" applyFont="1" applyFill="1" applyBorder="1" applyAlignment="1">
      <alignment horizontal="center" vertical="center" wrapText="1"/>
    </xf>
    <xf numFmtId="167" fontId="22" fillId="3" borderId="23" xfId="1" applyFont="1" applyFill="1" applyBorder="1" applyAlignment="1">
      <alignment horizontal="center" vertical="center" wrapText="1"/>
    </xf>
    <xf numFmtId="167" fontId="24" fillId="0" borderId="22" xfId="1" applyFont="1" applyFill="1" applyBorder="1" applyAlignment="1">
      <alignment vertical="center" wrapText="1"/>
    </xf>
    <xf numFmtId="167" fontId="24" fillId="0" borderId="25" xfId="1" applyFont="1" applyFill="1" applyBorder="1" applyAlignment="1">
      <alignment vertical="center" wrapText="1"/>
    </xf>
    <xf numFmtId="167" fontId="24" fillId="0" borderId="26" xfId="1" applyFont="1" applyFill="1" applyBorder="1" applyAlignment="1">
      <alignment vertical="center" wrapText="1"/>
    </xf>
    <xf numFmtId="0" fontId="25" fillId="0" borderId="24" xfId="0" applyFont="1" applyFill="1" applyBorder="1" applyAlignment="1">
      <alignment vertical="center"/>
    </xf>
    <xf numFmtId="0" fontId="25" fillId="0" borderId="22" xfId="0" applyFont="1" applyFill="1" applyBorder="1" applyAlignment="1">
      <alignment horizontal="right" vertical="center"/>
    </xf>
    <xf numFmtId="0" fontId="26" fillId="0" borderId="10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0" fontId="24" fillId="3" borderId="24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left" vertical="center" wrapText="1" indent="4"/>
    </xf>
    <xf numFmtId="0" fontId="23" fillId="5" borderId="28" xfId="0" applyFont="1" applyFill="1" applyBorder="1" applyAlignment="1">
      <alignment vertical="center" wrapText="1"/>
    </xf>
    <xf numFmtId="0" fontId="23" fillId="5" borderId="29" xfId="0" applyFont="1" applyFill="1" applyBorder="1" applyAlignment="1">
      <alignment vertical="center" wrapText="1"/>
    </xf>
    <xf numFmtId="167" fontId="23" fillId="5" borderId="27" xfId="1" applyFont="1" applyFill="1" applyBorder="1" applyAlignment="1">
      <alignment vertical="center" wrapText="1"/>
    </xf>
    <xf numFmtId="167" fontId="23" fillId="5" borderId="30" xfId="1" applyFont="1" applyFill="1" applyBorder="1" applyAlignment="1">
      <alignment vertical="center" wrapText="1"/>
    </xf>
    <xf numFmtId="167" fontId="23" fillId="5" borderId="31" xfId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4" fillId="0" borderId="22" xfId="0" applyFont="1" applyFill="1" applyBorder="1" applyAlignment="1">
      <alignment horizontal="right" vertical="center"/>
    </xf>
    <xf numFmtId="0" fontId="24" fillId="3" borderId="22" xfId="0" applyFont="1" applyFill="1" applyBorder="1" applyAlignment="1">
      <alignment horizontal="right" vertical="center"/>
    </xf>
    <xf numFmtId="0" fontId="23" fillId="5" borderId="27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31" fillId="2" borderId="0" xfId="4" applyFont="1" applyFill="1" applyAlignment="1" applyProtection="1"/>
    <xf numFmtId="167" fontId="24" fillId="0" borderId="3" xfId="1" applyFont="1" applyFill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37" fontId="23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37" fontId="10" fillId="6" borderId="12" xfId="0" applyNumberFormat="1" applyFont="1" applyFill="1" applyBorder="1"/>
    <xf numFmtId="4" fontId="7" fillId="6" borderId="6" xfId="0" applyNumberFormat="1" applyFont="1" applyFill="1" applyBorder="1"/>
    <xf numFmtId="3" fontId="7" fillId="6" borderId="11" xfId="3" applyNumberFormat="1" applyFont="1" applyFill="1" applyBorder="1"/>
    <xf numFmtId="0" fontId="25" fillId="3" borderId="35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25" fillId="3" borderId="24" xfId="0" applyFont="1" applyFill="1" applyBorder="1" applyAlignment="1">
      <alignment horizontal="center" vertical="center"/>
    </xf>
    <xf numFmtId="167" fontId="23" fillId="5" borderId="29" xfId="1" applyFont="1" applyFill="1" applyBorder="1" applyAlignment="1">
      <alignment vertical="center" wrapText="1"/>
    </xf>
    <xf numFmtId="167" fontId="23" fillId="4" borderId="36" xfId="1" applyFont="1" applyFill="1" applyBorder="1" applyAlignment="1">
      <alignment vertical="center" wrapText="1"/>
    </xf>
    <xf numFmtId="167" fontId="24" fillId="0" borderId="10" xfId="1" applyFont="1" applyFill="1" applyBorder="1" applyAlignment="1">
      <alignment vertical="center" wrapText="1"/>
    </xf>
    <xf numFmtId="0" fontId="25" fillId="3" borderId="23" xfId="0" applyFont="1" applyFill="1" applyBorder="1" applyAlignment="1">
      <alignment horizontal="center" vertical="center"/>
    </xf>
    <xf numFmtId="168" fontId="24" fillId="0" borderId="22" xfId="1" applyNumberFormat="1" applyFont="1" applyFill="1" applyBorder="1" applyAlignment="1">
      <alignment vertical="center" wrapText="1"/>
    </xf>
    <xf numFmtId="168" fontId="24" fillId="0" borderId="25" xfId="1" applyNumberFormat="1" applyFont="1" applyFill="1" applyBorder="1" applyAlignment="1">
      <alignment vertical="center" wrapText="1"/>
    </xf>
    <xf numFmtId="168" fontId="24" fillId="0" borderId="26" xfId="1" applyNumberFormat="1" applyFont="1" applyFill="1" applyBorder="1" applyAlignment="1">
      <alignment vertical="center" wrapText="1"/>
    </xf>
    <xf numFmtId="168" fontId="27" fillId="0" borderId="10" xfId="0" applyNumberFormat="1" applyFont="1" applyFill="1" applyBorder="1" applyAlignment="1">
      <alignment horizontal="center" vertical="center" wrapText="1"/>
    </xf>
    <xf numFmtId="168" fontId="24" fillId="0" borderId="26" xfId="1" applyNumberFormat="1" applyFont="1" applyFill="1" applyBorder="1" applyAlignment="1">
      <alignment vertical="center"/>
    </xf>
    <xf numFmtId="168" fontId="24" fillId="3" borderId="26" xfId="1" applyNumberFormat="1" applyFont="1" applyFill="1" applyBorder="1" applyAlignment="1">
      <alignment vertical="center"/>
    </xf>
    <xf numFmtId="168" fontId="24" fillId="3" borderId="26" xfId="1" applyNumberFormat="1" applyFont="1" applyFill="1" applyBorder="1" applyAlignment="1">
      <alignment vertical="center" wrapText="1"/>
    </xf>
    <xf numFmtId="168" fontId="24" fillId="7" borderId="26" xfId="1" applyNumberFormat="1" applyFont="1" applyFill="1" applyBorder="1" applyAlignment="1">
      <alignment vertical="center" wrapText="1"/>
    </xf>
    <xf numFmtId="168" fontId="23" fillId="5" borderId="27" xfId="1" applyNumberFormat="1" applyFont="1" applyFill="1" applyBorder="1" applyAlignment="1">
      <alignment vertical="center" wrapText="1"/>
    </xf>
    <xf numFmtId="168" fontId="23" fillId="5" borderId="30" xfId="1" applyNumberFormat="1" applyFont="1" applyFill="1" applyBorder="1" applyAlignment="1">
      <alignment vertical="center" wrapText="1"/>
    </xf>
    <xf numFmtId="168" fontId="23" fillId="5" borderId="31" xfId="1" applyNumberFormat="1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167" fontId="33" fillId="3" borderId="24" xfId="1" applyFont="1" applyFill="1" applyBorder="1" applyAlignment="1">
      <alignment horizontal="center" vertical="center" wrapText="1"/>
    </xf>
    <xf numFmtId="168" fontId="24" fillId="3" borderId="3" xfId="1" applyNumberFormat="1" applyFont="1" applyFill="1" applyBorder="1" applyAlignment="1">
      <alignment vertical="center" wrapText="1"/>
    </xf>
    <xf numFmtId="168" fontId="24" fillId="3" borderId="35" xfId="1" applyNumberFormat="1" applyFont="1" applyFill="1" applyBorder="1" applyAlignment="1">
      <alignment vertical="center" wrapText="1"/>
    </xf>
    <xf numFmtId="168" fontId="24" fillId="3" borderId="10" xfId="1" applyNumberFormat="1" applyFont="1" applyFill="1" applyBorder="1" applyAlignment="1">
      <alignment vertical="center" wrapText="1"/>
    </xf>
    <xf numFmtId="168" fontId="24" fillId="0" borderId="35" xfId="1" applyNumberFormat="1" applyFont="1" applyFill="1" applyBorder="1" applyAlignment="1">
      <alignment vertical="center" wrapText="1"/>
    </xf>
    <xf numFmtId="168" fontId="24" fillId="0" borderId="10" xfId="1" applyNumberFormat="1" applyFont="1" applyFill="1" applyBorder="1" applyAlignment="1">
      <alignment vertical="center" wrapText="1"/>
    </xf>
    <xf numFmtId="168" fontId="27" fillId="0" borderId="35" xfId="2" applyNumberFormat="1" applyFont="1" applyFill="1" applyBorder="1" applyAlignment="1">
      <alignment vertical="center" wrapText="1"/>
    </xf>
    <xf numFmtId="168" fontId="27" fillId="0" borderId="10" xfId="2" applyNumberFormat="1" applyFont="1" applyFill="1" applyBorder="1" applyAlignment="1">
      <alignment vertical="center" wrapText="1"/>
    </xf>
    <xf numFmtId="168" fontId="28" fillId="3" borderId="35" xfId="2" applyNumberFormat="1" applyFont="1" applyFill="1" applyBorder="1" applyAlignment="1">
      <alignment vertical="center" wrapText="1"/>
    </xf>
    <xf numFmtId="168" fontId="28" fillId="3" borderId="10" xfId="2" applyNumberFormat="1" applyFont="1" applyFill="1" applyBorder="1" applyAlignment="1">
      <alignment vertical="center" wrapText="1"/>
    </xf>
    <xf numFmtId="168" fontId="24" fillId="7" borderId="3" xfId="1" applyNumberFormat="1" applyFont="1" applyFill="1" applyBorder="1" applyAlignment="1">
      <alignment vertical="center" wrapText="1"/>
    </xf>
    <xf numFmtId="168" fontId="24" fillId="7" borderId="10" xfId="1" applyNumberFormat="1" applyFont="1" applyFill="1" applyBorder="1" applyAlignment="1">
      <alignment vertical="center" wrapText="1"/>
    </xf>
    <xf numFmtId="167" fontId="33" fillId="3" borderId="23" xfId="1" applyFont="1" applyFill="1" applyBorder="1" applyAlignment="1">
      <alignment horizontal="center" vertical="center" wrapText="1"/>
    </xf>
    <xf numFmtId="168" fontId="25" fillId="0" borderId="26" xfId="1" applyNumberFormat="1" applyFont="1" applyFill="1" applyBorder="1" applyAlignment="1">
      <alignment vertical="center" wrapText="1"/>
    </xf>
    <xf numFmtId="168" fontId="25" fillId="7" borderId="26" xfId="1" applyNumberFormat="1" applyFont="1" applyFill="1" applyBorder="1" applyAlignment="1">
      <alignment vertical="center" wrapText="1"/>
    </xf>
    <xf numFmtId="168" fontId="25" fillId="0" borderId="10" xfId="1" applyNumberFormat="1" applyFont="1" applyFill="1" applyBorder="1" applyAlignment="1">
      <alignment horizontal="center" vertical="center" wrapText="1"/>
    </xf>
    <xf numFmtId="168" fontId="23" fillId="5" borderId="28" xfId="1" applyNumberFormat="1" applyFont="1" applyFill="1" applyBorder="1" applyAlignment="1">
      <alignment vertical="center" wrapText="1"/>
    </xf>
    <xf numFmtId="168" fontId="24" fillId="3" borderId="3" xfId="1" applyNumberFormat="1" applyFont="1" applyFill="1" applyBorder="1" applyAlignment="1">
      <alignment vertical="center"/>
    </xf>
    <xf numFmtId="168" fontId="25" fillId="7" borderId="24" xfId="1" applyNumberFormat="1" applyFont="1" applyFill="1" applyBorder="1" applyAlignment="1">
      <alignment vertical="center" wrapText="1"/>
    </xf>
    <xf numFmtId="168" fontId="24" fillId="0" borderId="3" xfId="1" applyNumberFormat="1" applyFont="1" applyFill="1" applyBorder="1" applyAlignment="1">
      <alignment vertical="center"/>
    </xf>
    <xf numFmtId="168" fontId="24" fillId="3" borderId="10" xfId="1" applyNumberFormat="1" applyFont="1" applyFill="1" applyBorder="1" applyAlignment="1">
      <alignment vertical="center"/>
    </xf>
    <xf numFmtId="168" fontId="25" fillId="7" borderId="10" xfId="1" applyNumberFormat="1" applyFont="1" applyFill="1" applyBorder="1" applyAlignment="1">
      <alignment vertical="center" wrapText="1"/>
    </xf>
    <xf numFmtId="168" fontId="24" fillId="0" borderId="10" xfId="1" applyNumberFormat="1" applyFont="1" applyFill="1" applyBorder="1" applyAlignment="1">
      <alignment vertical="center"/>
    </xf>
    <xf numFmtId="0" fontId="22" fillId="3" borderId="38" xfId="0" applyFont="1" applyFill="1" applyBorder="1" applyAlignment="1">
      <alignment vertical="center" wrapText="1"/>
    </xf>
    <xf numFmtId="0" fontId="19" fillId="0" borderId="40" xfId="0" applyFont="1" applyFill="1" applyBorder="1" applyAlignment="1">
      <alignment vertical="center"/>
    </xf>
    <xf numFmtId="0" fontId="19" fillId="0" borderId="40" xfId="0" applyFont="1" applyFill="1" applyBorder="1" applyAlignment="1">
      <alignment vertical="center" wrapText="1"/>
    </xf>
    <xf numFmtId="0" fontId="20" fillId="0" borderId="40" xfId="0" applyFont="1" applyFill="1" applyBorder="1" applyAlignment="1">
      <alignment vertical="center"/>
    </xf>
    <xf numFmtId="168" fontId="24" fillId="0" borderId="36" xfId="1" applyNumberFormat="1" applyFont="1" applyFill="1" applyBorder="1" applyAlignment="1">
      <alignment vertical="center" wrapText="1"/>
    </xf>
    <xf numFmtId="0" fontId="25" fillId="0" borderId="40" xfId="0" applyFont="1" applyFill="1" applyBorder="1" applyAlignment="1">
      <alignment vertical="center"/>
    </xf>
    <xf numFmtId="168" fontId="25" fillId="0" borderId="36" xfId="1" applyNumberFormat="1" applyFont="1" applyFill="1" applyBorder="1" applyAlignment="1">
      <alignment vertical="center" wrapText="1"/>
    </xf>
    <xf numFmtId="168" fontId="24" fillId="3" borderId="36" xfId="1" applyNumberFormat="1" applyFont="1" applyFill="1" applyBorder="1" applyAlignment="1">
      <alignment vertical="center"/>
    </xf>
    <xf numFmtId="0" fontId="24" fillId="0" borderId="40" xfId="0" applyFont="1" applyFill="1" applyBorder="1" applyAlignment="1">
      <alignment vertical="center"/>
    </xf>
    <xf numFmtId="168" fontId="24" fillId="0" borderId="36" xfId="1" applyNumberFormat="1" applyFont="1" applyFill="1" applyBorder="1" applyAlignment="1">
      <alignment vertical="center"/>
    </xf>
    <xf numFmtId="168" fontId="25" fillId="7" borderId="36" xfId="1" applyNumberFormat="1" applyFont="1" applyFill="1" applyBorder="1" applyAlignment="1">
      <alignment vertical="center" wrapText="1"/>
    </xf>
    <xf numFmtId="168" fontId="24" fillId="3" borderId="36" xfId="1" applyNumberFormat="1" applyFont="1" applyFill="1" applyBorder="1" applyAlignment="1">
      <alignment vertical="center" wrapText="1"/>
    </xf>
    <xf numFmtId="168" fontId="24" fillId="7" borderId="36" xfId="1" applyNumberFormat="1" applyFont="1" applyFill="1" applyBorder="1" applyAlignment="1">
      <alignment vertical="center" wrapText="1"/>
    </xf>
    <xf numFmtId="168" fontId="23" fillId="5" borderId="37" xfId="1" applyNumberFormat="1" applyFont="1" applyFill="1" applyBorder="1" applyAlignment="1">
      <alignment vertical="center" wrapText="1"/>
    </xf>
    <xf numFmtId="0" fontId="23" fillId="0" borderId="40" xfId="0" applyFont="1" applyBorder="1" applyAlignment="1">
      <alignment vertical="center"/>
    </xf>
    <xf numFmtId="168" fontId="27" fillId="0" borderId="26" xfId="2" applyNumberFormat="1" applyFont="1" applyFill="1" applyBorder="1" applyAlignment="1">
      <alignment vertical="center" wrapText="1"/>
    </xf>
    <xf numFmtId="168" fontId="28" fillId="3" borderId="26" xfId="2" applyNumberFormat="1" applyFont="1" applyFill="1" applyBorder="1" applyAlignment="1">
      <alignment vertical="center" wrapText="1"/>
    </xf>
    <xf numFmtId="37" fontId="10" fillId="6" borderId="42" xfId="0" applyNumberFormat="1" applyFont="1" applyFill="1" applyBorder="1"/>
    <xf numFmtId="37" fontId="10" fillId="2" borderId="43" xfId="0" applyNumberFormat="1" applyFont="1" applyFill="1" applyBorder="1"/>
    <xf numFmtId="37" fontId="10" fillId="6" borderId="44" xfId="0" applyNumberFormat="1" applyFont="1" applyFill="1" applyBorder="1"/>
    <xf numFmtId="168" fontId="10" fillId="0" borderId="44" xfId="1" applyNumberFormat="1" applyFont="1" applyFill="1" applyBorder="1"/>
    <xf numFmtId="37" fontId="10" fillId="2" borderId="44" xfId="0" applyNumberFormat="1" applyFont="1" applyFill="1" applyBorder="1"/>
    <xf numFmtId="37" fontId="10" fillId="6" borderId="46" xfId="0" applyNumberFormat="1" applyFont="1" applyFill="1" applyBorder="1"/>
    <xf numFmtId="37" fontId="10" fillId="2" borderId="45" xfId="0" applyNumberFormat="1" applyFont="1" applyFill="1" applyBorder="1"/>
    <xf numFmtId="37" fontId="10" fillId="0" borderId="46" xfId="0" applyNumberFormat="1" applyFont="1" applyFill="1" applyBorder="1"/>
    <xf numFmtId="37" fontId="10" fillId="0" borderId="42" xfId="0" applyNumberFormat="1" applyFont="1" applyFill="1" applyBorder="1"/>
    <xf numFmtId="168" fontId="25" fillId="7" borderId="22" xfId="1" applyNumberFormat="1" applyFont="1" applyFill="1" applyBorder="1" applyAlignment="1">
      <alignment vertical="center" wrapText="1"/>
    </xf>
    <xf numFmtId="168" fontId="24" fillId="7" borderId="22" xfId="1" applyNumberFormat="1" applyFont="1" applyFill="1" applyBorder="1" applyAlignment="1">
      <alignment vertical="center" wrapText="1"/>
    </xf>
    <xf numFmtId="0" fontId="34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/>
    </xf>
    <xf numFmtId="0" fontId="16" fillId="0" borderId="0" xfId="0" applyFont="1"/>
    <xf numFmtId="0" fontId="36" fillId="0" borderId="0" xfId="0" applyFont="1"/>
    <xf numFmtId="0" fontId="16" fillId="2" borderId="0" xfId="0" applyFont="1" applyFill="1"/>
    <xf numFmtId="0" fontId="24" fillId="6" borderId="35" xfId="0" applyFont="1" applyFill="1" applyBorder="1" applyAlignment="1">
      <alignment horizontal="left" vertical="center"/>
    </xf>
    <xf numFmtId="0" fontId="24" fillId="6" borderId="3" xfId="0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37" fillId="0" borderId="22" xfId="0" applyFont="1" applyFill="1" applyBorder="1" applyAlignment="1">
      <alignment horizontal="right" vertical="center"/>
    </xf>
    <xf numFmtId="0" fontId="38" fillId="0" borderId="24" xfId="0" applyFont="1" applyFill="1" applyBorder="1" applyAlignment="1">
      <alignment vertical="center"/>
    </xf>
    <xf numFmtId="0" fontId="37" fillId="0" borderId="3" xfId="0" applyFont="1" applyFill="1" applyBorder="1" applyAlignment="1">
      <alignment vertical="center" wrapText="1"/>
    </xf>
    <xf numFmtId="168" fontId="37" fillId="0" borderId="26" xfId="1" applyNumberFormat="1" applyFont="1" applyFill="1" applyBorder="1" applyAlignment="1">
      <alignment vertical="center"/>
    </xf>
    <xf numFmtId="168" fontId="37" fillId="0" borderId="35" xfId="1" applyNumberFormat="1" applyFont="1" applyFill="1" applyBorder="1" applyAlignment="1">
      <alignment vertical="center" wrapText="1"/>
    </xf>
    <xf numFmtId="168" fontId="37" fillId="0" borderId="10" xfId="1" applyNumberFormat="1" applyFont="1" applyFill="1" applyBorder="1" applyAlignment="1">
      <alignment vertical="center" wrapText="1"/>
    </xf>
    <xf numFmtId="0" fontId="37" fillId="0" borderId="0" xfId="0" applyFont="1" applyFill="1" applyAlignment="1">
      <alignment vertical="center"/>
    </xf>
    <xf numFmtId="168" fontId="37" fillId="0" borderId="26" xfId="1" applyNumberFormat="1" applyFont="1" applyFill="1" applyBorder="1" applyAlignment="1">
      <alignment vertical="center" wrapText="1"/>
    </xf>
    <xf numFmtId="168" fontId="37" fillId="0" borderId="36" xfId="1" applyNumberFormat="1" applyFont="1" applyFill="1" applyBorder="1" applyAlignment="1">
      <alignment vertical="center"/>
    </xf>
    <xf numFmtId="0" fontId="37" fillId="0" borderId="40" xfId="0" applyFont="1" applyFill="1" applyBorder="1" applyAlignment="1">
      <alignment vertical="center"/>
    </xf>
    <xf numFmtId="0" fontId="38" fillId="0" borderId="22" xfId="0" applyFont="1" applyFill="1" applyBorder="1" applyAlignment="1">
      <alignment horizontal="right" vertical="center"/>
    </xf>
    <xf numFmtId="0" fontId="33" fillId="0" borderId="10" xfId="0" applyFont="1" applyFill="1" applyBorder="1" applyAlignment="1">
      <alignment horizontal="left" vertical="center" wrapText="1"/>
    </xf>
    <xf numFmtId="0" fontId="38" fillId="0" borderId="10" xfId="0" applyFont="1" applyFill="1" applyBorder="1" applyAlignment="1">
      <alignment vertical="center" wrapText="1"/>
    </xf>
    <xf numFmtId="168" fontId="39" fillId="0" borderId="35" xfId="2" applyNumberFormat="1" applyFont="1" applyFill="1" applyBorder="1" applyAlignment="1">
      <alignment vertical="center" wrapText="1"/>
    </xf>
    <xf numFmtId="168" fontId="39" fillId="0" borderId="10" xfId="0" applyNumberFormat="1" applyFont="1" applyFill="1" applyBorder="1" applyAlignment="1">
      <alignment horizontal="center" vertical="center" wrapText="1"/>
    </xf>
    <xf numFmtId="168" fontId="38" fillId="0" borderId="26" xfId="1" applyNumberFormat="1" applyFont="1" applyFill="1" applyBorder="1" applyAlignment="1">
      <alignment vertical="center" wrapText="1"/>
    </xf>
    <xf numFmtId="168" fontId="39" fillId="0" borderId="10" xfId="2" applyNumberFormat="1" applyFont="1" applyFill="1" applyBorder="1" applyAlignment="1">
      <alignment vertical="center" wrapText="1"/>
    </xf>
    <xf numFmtId="168" fontId="39" fillId="0" borderId="26" xfId="2" applyNumberFormat="1" applyFont="1" applyFill="1" applyBorder="1" applyAlignment="1">
      <alignment vertical="center" wrapText="1"/>
    </xf>
    <xf numFmtId="168" fontId="38" fillId="0" borderId="36" xfId="1" applyNumberFormat="1" applyFont="1" applyFill="1" applyBorder="1" applyAlignment="1">
      <alignment vertical="center" wrapText="1"/>
    </xf>
    <xf numFmtId="0" fontId="37" fillId="3" borderId="22" xfId="0" applyFont="1" applyFill="1" applyBorder="1" applyAlignment="1">
      <alignment horizontal="right" vertical="center"/>
    </xf>
    <xf numFmtId="0" fontId="37" fillId="3" borderId="10" xfId="0" applyFont="1" applyFill="1" applyBorder="1" applyAlignment="1">
      <alignment horizontal="left" vertical="center" wrapText="1"/>
    </xf>
    <xf numFmtId="0" fontId="37" fillId="3" borderId="24" xfId="0" applyFont="1" applyFill="1" applyBorder="1" applyAlignment="1">
      <alignment horizontal="left" vertical="center" wrapText="1"/>
    </xf>
    <xf numFmtId="168" fontId="37" fillId="3" borderId="26" xfId="1" applyNumberFormat="1" applyFont="1" applyFill="1" applyBorder="1" applyAlignment="1">
      <alignment vertical="center" wrapText="1"/>
    </xf>
    <xf numFmtId="168" fontId="37" fillId="3" borderId="3" xfId="1" applyNumberFormat="1" applyFont="1" applyFill="1" applyBorder="1" applyAlignment="1">
      <alignment vertical="center" wrapText="1"/>
    </xf>
    <xf numFmtId="168" fontId="37" fillId="3" borderId="10" xfId="1" applyNumberFormat="1" applyFont="1" applyFill="1" applyBorder="1" applyAlignment="1">
      <alignment vertical="center" wrapText="1"/>
    </xf>
    <xf numFmtId="168" fontId="40" fillId="3" borderId="35" xfId="2" applyNumberFormat="1" applyFont="1" applyFill="1" applyBorder="1" applyAlignment="1">
      <alignment vertical="center" wrapText="1"/>
    </xf>
    <xf numFmtId="168" fontId="40" fillId="3" borderId="10" xfId="2" applyNumberFormat="1" applyFont="1" applyFill="1" applyBorder="1" applyAlignment="1">
      <alignment vertical="center" wrapText="1"/>
    </xf>
    <xf numFmtId="168" fontId="40" fillId="3" borderId="26" xfId="2" applyNumberFormat="1" applyFont="1" applyFill="1" applyBorder="1" applyAlignment="1">
      <alignment vertical="center" wrapText="1"/>
    </xf>
    <xf numFmtId="168" fontId="37" fillId="3" borderId="36" xfId="1" applyNumberFormat="1" applyFont="1" applyFill="1" applyBorder="1" applyAlignment="1">
      <alignment vertical="center" wrapText="1"/>
    </xf>
    <xf numFmtId="168" fontId="38" fillId="0" borderId="10" xfId="1" applyNumberFormat="1" applyFont="1" applyFill="1" applyBorder="1" applyAlignment="1">
      <alignment horizontal="center" vertical="center" wrapText="1"/>
    </xf>
    <xf numFmtId="168" fontId="37" fillId="3" borderId="26" xfId="1" applyNumberFormat="1" applyFont="1" applyFill="1" applyBorder="1" applyAlignment="1">
      <alignment vertical="center"/>
    </xf>
    <xf numFmtId="168" fontId="37" fillId="3" borderId="3" xfId="1" applyNumberFormat="1" applyFont="1" applyFill="1" applyBorder="1" applyAlignment="1">
      <alignment vertical="center"/>
    </xf>
    <xf numFmtId="168" fontId="37" fillId="3" borderId="10" xfId="1" applyNumberFormat="1" applyFont="1" applyFill="1" applyBorder="1" applyAlignment="1">
      <alignment vertical="center"/>
    </xf>
    <xf numFmtId="168" fontId="37" fillId="3" borderId="35" xfId="1" applyNumberFormat="1" applyFont="1" applyFill="1" applyBorder="1" applyAlignment="1">
      <alignment vertical="center" wrapText="1"/>
    </xf>
    <xf numFmtId="168" fontId="37" fillId="3" borderId="36" xfId="1" applyNumberFormat="1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168" fontId="37" fillId="0" borderId="22" xfId="1" applyNumberFormat="1" applyFont="1" applyFill="1" applyBorder="1" applyAlignment="1">
      <alignment vertical="center" wrapText="1"/>
    </xf>
    <xf numFmtId="168" fontId="37" fillId="0" borderId="25" xfId="1" applyNumberFormat="1" applyFont="1" applyFill="1" applyBorder="1" applyAlignment="1">
      <alignment vertical="center" wrapText="1"/>
    </xf>
    <xf numFmtId="168" fontId="37" fillId="0" borderId="3" xfId="1" applyNumberFormat="1" applyFont="1" applyFill="1" applyBorder="1" applyAlignment="1">
      <alignment vertical="center" wrapText="1"/>
    </xf>
    <xf numFmtId="168" fontId="37" fillId="0" borderId="36" xfId="1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vertical="center"/>
    </xf>
    <xf numFmtId="0" fontId="33" fillId="0" borderId="24" xfId="0" applyFont="1" applyFill="1" applyBorder="1" applyAlignment="1">
      <alignment horizontal="left" vertical="center" wrapText="1"/>
    </xf>
    <xf numFmtId="168" fontId="37" fillId="3" borderId="24" xfId="1" applyNumberFormat="1" applyFont="1" applyFill="1" applyBorder="1" applyAlignment="1">
      <alignment vertical="center"/>
    </xf>
    <xf numFmtId="0" fontId="38" fillId="0" borderId="3" xfId="0" applyFont="1" applyFill="1" applyBorder="1" applyAlignment="1">
      <alignment vertical="center" wrapText="1"/>
    </xf>
    <xf numFmtId="0" fontId="38" fillId="0" borderId="10" xfId="0" applyFont="1" applyFill="1" applyBorder="1" applyAlignment="1">
      <alignment horizontal="left" vertical="center" wrapText="1" indent="4"/>
    </xf>
    <xf numFmtId="0" fontId="24" fillId="4" borderId="22" xfId="0" applyFont="1" applyFill="1" applyBorder="1" applyAlignment="1">
      <alignment horizontal="right" vertical="center"/>
    </xf>
    <xf numFmtId="168" fontId="24" fillId="4" borderId="24" xfId="1" applyNumberFormat="1" applyFont="1" applyFill="1" applyBorder="1" applyAlignment="1">
      <alignment vertical="center" wrapText="1"/>
    </xf>
    <xf numFmtId="168" fontId="24" fillId="4" borderId="10" xfId="1" applyNumberFormat="1" applyFont="1" applyFill="1" applyBorder="1" applyAlignment="1">
      <alignment vertical="center" wrapText="1"/>
    </xf>
    <xf numFmtId="168" fontId="24" fillId="4" borderId="26" xfId="1" applyNumberFormat="1" applyFont="1" applyFill="1" applyBorder="1" applyAlignment="1">
      <alignment vertical="center" wrapText="1"/>
    </xf>
    <xf numFmtId="168" fontId="24" fillId="4" borderId="35" xfId="1" applyNumberFormat="1" applyFont="1" applyFill="1" applyBorder="1" applyAlignment="1">
      <alignment vertical="center" wrapText="1"/>
    </xf>
    <xf numFmtId="168" fontId="24" fillId="4" borderId="36" xfId="1" applyNumberFormat="1" applyFont="1" applyFill="1" applyBorder="1" applyAlignment="1">
      <alignment vertical="center" wrapText="1"/>
    </xf>
    <xf numFmtId="0" fontId="24" fillId="4" borderId="24" xfId="0" applyFont="1" applyFill="1" applyBorder="1" applyAlignment="1">
      <alignment vertical="center" wrapText="1"/>
    </xf>
    <xf numFmtId="168" fontId="24" fillId="4" borderId="22" xfId="1" applyNumberFormat="1" applyFont="1" applyFill="1" applyBorder="1" applyAlignment="1">
      <alignment vertical="center" wrapText="1"/>
    </xf>
    <xf numFmtId="37" fontId="10" fillId="6" borderId="6" xfId="0" applyNumberFormat="1" applyFont="1" applyFill="1" applyBorder="1"/>
    <xf numFmtId="37" fontId="2" fillId="0" borderId="6" xfId="0" applyNumberFormat="1" applyFont="1" applyFill="1" applyBorder="1"/>
    <xf numFmtId="37" fontId="10" fillId="2" borderId="6" xfId="0" applyNumberFormat="1" applyFont="1" applyFill="1" applyBorder="1"/>
    <xf numFmtId="0" fontId="12" fillId="2" borderId="0" xfId="4" applyFont="1" applyFill="1" applyAlignment="1" applyProtection="1"/>
    <xf numFmtId="0" fontId="41" fillId="2" borderId="0" xfId="4" applyFont="1" applyFill="1" applyAlignment="1" applyProtection="1"/>
    <xf numFmtId="0" fontId="42" fillId="2" borderId="0" xfId="4" applyFont="1" applyFill="1" applyAlignment="1" applyProtection="1"/>
    <xf numFmtId="0" fontId="33" fillId="0" borderId="24" xfId="0" applyFont="1" applyFill="1" applyBorder="1" applyAlignment="1">
      <alignment vertical="center"/>
    </xf>
    <xf numFmtId="0" fontId="37" fillId="3" borderId="24" xfId="0" applyFont="1" applyFill="1" applyBorder="1" applyAlignment="1">
      <alignment vertical="center" wrapText="1"/>
    </xf>
    <xf numFmtId="0" fontId="37" fillId="0" borderId="24" xfId="0" applyFont="1" applyFill="1" applyBorder="1" applyAlignment="1">
      <alignment vertical="center" wrapText="1"/>
    </xf>
    <xf numFmtId="0" fontId="38" fillId="0" borderId="24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vertical="center" wrapText="1"/>
    </xf>
    <xf numFmtId="0" fontId="25" fillId="0" borderId="24" xfId="0" applyFont="1" applyFill="1" applyBorder="1" applyAlignment="1">
      <alignment vertical="center" wrapText="1"/>
    </xf>
    <xf numFmtId="0" fontId="43" fillId="0" borderId="0" xfId="0" applyFont="1"/>
    <xf numFmtId="0" fontId="44" fillId="2" borderId="8" xfId="0" applyFont="1" applyFill="1" applyBorder="1"/>
    <xf numFmtId="37" fontId="7" fillId="2" borderId="13" xfId="0" applyNumberFormat="1" applyFont="1" applyFill="1" applyBorder="1" applyAlignment="1">
      <alignment horizontal="center" vertical="center" wrapText="1"/>
    </xf>
    <xf numFmtId="37" fontId="7" fillId="2" borderId="11" xfId="0" applyNumberFormat="1" applyFont="1" applyFill="1" applyBorder="1" applyAlignment="1">
      <alignment horizontal="center" vertical="center" wrapText="1"/>
    </xf>
    <xf numFmtId="37" fontId="7" fillId="2" borderId="13" xfId="0" applyNumberFormat="1" applyFont="1" applyFill="1" applyBorder="1" applyAlignment="1">
      <alignment horizontal="center" vertical="center"/>
    </xf>
    <xf numFmtId="37" fontId="7" fillId="2" borderId="11" xfId="0" applyNumberFormat="1" applyFont="1" applyFill="1" applyBorder="1" applyAlignment="1">
      <alignment horizontal="center" vertical="center"/>
    </xf>
    <xf numFmtId="37" fontId="12" fillId="9" borderId="24" xfId="0" applyNumberFormat="1" applyFont="1" applyFill="1" applyBorder="1" applyAlignment="1">
      <alignment horizontal="center"/>
    </xf>
    <xf numFmtId="37" fontId="12" fillId="9" borderId="3" xfId="0" applyNumberFormat="1" applyFont="1" applyFill="1" applyBorder="1" applyAlignment="1">
      <alignment horizontal="center"/>
    </xf>
    <xf numFmtId="37" fontId="12" fillId="9" borderId="25" xfId="0" applyNumberFormat="1" applyFont="1" applyFill="1" applyBorder="1" applyAlignment="1">
      <alignment horizontal="center"/>
    </xf>
    <xf numFmtId="37" fontId="7" fillId="6" borderId="13" xfId="0" applyNumberFormat="1" applyFont="1" applyFill="1" applyBorder="1" applyAlignment="1">
      <alignment horizontal="center" vertical="center"/>
    </xf>
    <xf numFmtId="37" fontId="7" fillId="6" borderId="11" xfId="0" applyNumberFormat="1" applyFont="1" applyFill="1" applyBorder="1" applyAlignment="1">
      <alignment horizontal="center" vertical="center"/>
    </xf>
    <xf numFmtId="37" fontId="7" fillId="0" borderId="13" xfId="0" applyNumberFormat="1" applyFont="1" applyFill="1" applyBorder="1" applyAlignment="1">
      <alignment horizontal="center" vertical="center" wrapText="1"/>
    </xf>
    <xf numFmtId="37" fontId="7" fillId="0" borderId="11" xfId="0" applyNumberFormat="1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horizontal="left" vertical="center" wrapText="1"/>
    </xf>
    <xf numFmtId="0" fontId="24" fillId="7" borderId="35" xfId="0" applyFont="1" applyFill="1" applyBorder="1" applyAlignment="1">
      <alignment horizontal="right" vertical="center"/>
    </xf>
    <xf numFmtId="0" fontId="24" fillId="7" borderId="3" xfId="0" applyFont="1" applyFill="1" applyBorder="1" applyAlignment="1">
      <alignment horizontal="right" vertical="center"/>
    </xf>
    <xf numFmtId="0" fontId="24" fillId="9" borderId="35" xfId="0" applyFont="1" applyFill="1" applyBorder="1" applyAlignment="1">
      <alignment horizontal="left" vertical="center"/>
    </xf>
    <xf numFmtId="0" fontId="24" fillId="9" borderId="3" xfId="0" applyFont="1" applyFill="1" applyBorder="1" applyAlignment="1">
      <alignment horizontal="left" vertical="center"/>
    </xf>
    <xf numFmtId="0" fontId="24" fillId="4" borderId="35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24" fillId="4" borderId="26" xfId="0" applyFont="1" applyFill="1" applyBorder="1" applyAlignment="1">
      <alignment horizontal="left" vertical="center"/>
    </xf>
    <xf numFmtId="0" fontId="24" fillId="6" borderId="35" xfId="0" applyFont="1" applyFill="1" applyBorder="1" applyAlignment="1">
      <alignment horizontal="left" vertical="center"/>
    </xf>
    <xf numFmtId="0" fontId="24" fillId="6" borderId="3" xfId="0" applyFont="1" applyFill="1" applyBorder="1" applyAlignment="1">
      <alignment horizontal="left" vertical="center"/>
    </xf>
    <xf numFmtId="168" fontId="24" fillId="4" borderId="35" xfId="1" applyNumberFormat="1" applyFont="1" applyFill="1" applyBorder="1" applyAlignment="1">
      <alignment horizontal="center" vertical="center" wrapText="1"/>
    </xf>
    <xf numFmtId="168" fontId="24" fillId="4" borderId="3" xfId="1" applyNumberFormat="1" applyFont="1" applyFill="1" applyBorder="1" applyAlignment="1">
      <alignment horizontal="center" vertical="center" wrapText="1"/>
    </xf>
    <xf numFmtId="168" fontId="24" fillId="4" borderId="26" xfId="1" applyNumberFormat="1" applyFont="1" applyFill="1" applyBorder="1" applyAlignment="1">
      <alignment horizontal="center" vertical="center" wrapText="1"/>
    </xf>
    <xf numFmtId="167" fontId="29" fillId="3" borderId="39" xfId="1" applyFont="1" applyFill="1" applyBorder="1" applyAlignment="1">
      <alignment horizontal="center" vertical="center" wrapText="1"/>
    </xf>
    <xf numFmtId="167" fontId="29" fillId="3" borderId="41" xfId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32" xfId="0" applyFont="1" applyFill="1" applyBorder="1" applyAlignment="1">
      <alignment horizontal="center" vertical="center" wrapText="1"/>
    </xf>
    <xf numFmtId="0" fontId="22" fillId="3" borderId="33" xfId="0" applyFont="1" applyFill="1" applyBorder="1" applyAlignment="1">
      <alignment horizontal="center" vertical="center" wrapText="1"/>
    </xf>
    <xf numFmtId="0" fontId="22" fillId="3" borderId="34" xfId="0" applyFont="1" applyFill="1" applyBorder="1" applyAlignment="1">
      <alignment horizontal="center" vertical="center" wrapText="1"/>
    </xf>
    <xf numFmtId="167" fontId="29" fillId="3" borderId="35" xfId="1" applyFont="1" applyFill="1" applyBorder="1" applyAlignment="1">
      <alignment horizontal="center" vertical="center"/>
    </xf>
    <xf numFmtId="167" fontId="29" fillId="3" borderId="3" xfId="1" applyFont="1" applyFill="1" applyBorder="1" applyAlignment="1">
      <alignment horizontal="center" vertical="center"/>
    </xf>
    <xf numFmtId="167" fontId="29" fillId="3" borderId="26" xfId="1" applyFont="1" applyFill="1" applyBorder="1" applyAlignment="1">
      <alignment horizontal="center" vertical="center"/>
    </xf>
    <xf numFmtId="0" fontId="30" fillId="4" borderId="35" xfId="0" applyFont="1" applyFill="1" applyBorder="1" applyAlignment="1">
      <alignment horizontal="left" vertical="center" wrapText="1"/>
    </xf>
    <xf numFmtId="0" fontId="30" fillId="4" borderId="3" xfId="0" applyFont="1" applyFill="1" applyBorder="1" applyAlignment="1">
      <alignment horizontal="left" vertical="center" wrapText="1"/>
    </xf>
    <xf numFmtId="0" fontId="30" fillId="4" borderId="26" xfId="0" applyFont="1" applyFill="1" applyBorder="1" applyAlignment="1">
      <alignment horizontal="left" vertical="center" wrapText="1"/>
    </xf>
    <xf numFmtId="167" fontId="23" fillId="4" borderId="35" xfId="1" applyFont="1" applyFill="1" applyBorder="1" applyAlignment="1">
      <alignment horizontal="center" vertical="center" wrapText="1"/>
    </xf>
    <xf numFmtId="167" fontId="23" fillId="4" borderId="3" xfId="1" applyFont="1" applyFill="1" applyBorder="1" applyAlignment="1">
      <alignment horizontal="center" vertical="center" wrapText="1"/>
    </xf>
    <xf numFmtId="167" fontId="23" fillId="4" borderId="26" xfId="1" applyFont="1" applyFill="1" applyBorder="1" applyAlignment="1">
      <alignment horizontal="center" vertical="center" wrapText="1"/>
    </xf>
    <xf numFmtId="0" fontId="45" fillId="2" borderId="0" xfId="4" applyFont="1" applyFill="1" applyAlignment="1" applyProtection="1"/>
    <xf numFmtId="37" fontId="10" fillId="6" borderId="48" xfId="0" applyNumberFormat="1" applyFont="1" applyFill="1" applyBorder="1"/>
    <xf numFmtId="37" fontId="2" fillId="0" borderId="48" xfId="0" applyNumberFormat="1" applyFont="1" applyFill="1" applyBorder="1"/>
    <xf numFmtId="37" fontId="10" fillId="2" borderId="48" xfId="0" applyNumberFormat="1" applyFont="1" applyFill="1" applyBorder="1"/>
    <xf numFmtId="37" fontId="10" fillId="2" borderId="47" xfId="0" applyNumberFormat="1" applyFont="1" applyFill="1" applyBorder="1"/>
    <xf numFmtId="0" fontId="38" fillId="0" borderId="22" xfId="0" quotePrefix="1" applyFont="1" applyFill="1" applyBorder="1" applyAlignment="1">
      <alignment horizontal="right" vertical="center"/>
    </xf>
    <xf numFmtId="0" fontId="37" fillId="0" borderId="22" xfId="0" quotePrefix="1" applyFont="1" applyFill="1" applyBorder="1" applyAlignment="1">
      <alignment horizontal="right" vertical="center"/>
    </xf>
    <xf numFmtId="20" fontId="38" fillId="0" borderId="22" xfId="0" quotePrefix="1" applyNumberFormat="1" applyFont="1" applyFill="1" applyBorder="1" applyAlignment="1">
      <alignment horizontal="right" vertical="center"/>
    </xf>
    <xf numFmtId="168" fontId="37" fillId="7" borderId="36" xfId="1" applyNumberFormat="1" applyFont="1" applyFill="1" applyBorder="1" applyAlignment="1">
      <alignment vertical="center"/>
    </xf>
    <xf numFmtId="168" fontId="37" fillId="7" borderId="24" xfId="1" applyNumberFormat="1" applyFont="1" applyFill="1" applyBorder="1" applyAlignment="1">
      <alignment vertical="center"/>
    </xf>
    <xf numFmtId="168" fontId="37" fillId="7" borderId="10" xfId="1" applyNumberFormat="1" applyFont="1" applyFill="1" applyBorder="1" applyAlignment="1">
      <alignment vertical="center"/>
    </xf>
    <xf numFmtId="168" fontId="37" fillId="7" borderId="26" xfId="1" applyNumberFormat="1" applyFont="1" applyFill="1" applyBorder="1" applyAlignment="1">
      <alignment vertical="center"/>
    </xf>
    <xf numFmtId="0" fontId="37" fillId="7" borderId="0" xfId="0" applyFont="1" applyFill="1" applyAlignment="1">
      <alignment vertical="center"/>
    </xf>
    <xf numFmtId="168" fontId="37" fillId="7" borderId="35" xfId="1" applyNumberFormat="1" applyFont="1" applyFill="1" applyBorder="1" applyAlignment="1">
      <alignment vertical="center" wrapText="1"/>
    </xf>
    <xf numFmtId="168" fontId="37" fillId="7" borderId="10" xfId="1" applyNumberFormat="1" applyFont="1" applyFill="1" applyBorder="1" applyAlignment="1">
      <alignment vertical="center" wrapText="1"/>
    </xf>
    <xf numFmtId="168" fontId="37" fillId="7" borderId="26" xfId="1" applyNumberFormat="1" applyFont="1" applyFill="1" applyBorder="1" applyAlignment="1">
      <alignment vertical="center" wrapText="1"/>
    </xf>
    <xf numFmtId="0" fontId="37" fillId="7" borderId="40" xfId="0" applyFont="1" applyFill="1" applyBorder="1" applyAlignment="1">
      <alignment vertical="center"/>
    </xf>
  </cellXfs>
  <cellStyles count="6">
    <cellStyle name="Comma" xfId="1" builtinId="3"/>
    <cellStyle name="Comma [0]" xfId="2" builtinId="6"/>
    <cellStyle name="Currency" xfId="3" builtinId="4"/>
    <cellStyle name="Hyperlink" xfId="4" builtinId="8"/>
    <cellStyle name="Normal" xfId="0" builtinId="0"/>
    <cellStyle name="Normal 2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0</xdr:col>
      <xdr:colOff>1709254</xdr:colOff>
      <xdr:row>2</xdr:row>
      <xdr:rowOff>228600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642579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I52"/>
  <sheetViews>
    <sheetView tabSelected="1" workbookViewId="0">
      <selection activeCell="E31" sqref="E31"/>
    </sheetView>
  </sheetViews>
  <sheetFormatPr defaultColWidth="8.7109375" defaultRowHeight="12.75" x14ac:dyDescent="0.2"/>
  <cols>
    <col min="1" max="1" width="55.140625" style="1" customWidth="1"/>
    <col min="2" max="2" width="15.140625" style="2" customWidth="1"/>
    <col min="3" max="3" width="14.7109375" style="2" customWidth="1"/>
    <col min="4" max="5" width="14.42578125" style="2" customWidth="1"/>
    <col min="6" max="6" width="14.28515625" style="2" customWidth="1"/>
    <col min="7" max="7" width="13.42578125" style="1" customWidth="1"/>
    <col min="8" max="8" width="2.140625" style="1" customWidth="1"/>
    <col min="9" max="9" width="5.140625" style="1" customWidth="1"/>
    <col min="10" max="16384" width="8.7109375" style="1"/>
  </cols>
  <sheetData>
    <row r="1" spans="1:9" ht="21" x14ac:dyDescent="0.35">
      <c r="F1" s="3"/>
    </row>
    <row r="2" spans="1:9" ht="21" x14ac:dyDescent="0.35">
      <c r="F2" s="3"/>
    </row>
    <row r="3" spans="1:9" s="6" customFormat="1" ht="18.75" x14ac:dyDescent="0.3">
      <c r="A3" s="4"/>
      <c r="B3" s="5"/>
      <c r="C3" s="5"/>
      <c r="D3" s="5"/>
      <c r="E3" s="5"/>
      <c r="F3" s="5"/>
    </row>
    <row r="4" spans="1:9" s="6" customFormat="1" ht="18.75" x14ac:dyDescent="0.3">
      <c r="A4" s="4" t="s">
        <v>1</v>
      </c>
      <c r="B4" s="5"/>
      <c r="C4" s="5"/>
      <c r="D4" s="5"/>
      <c r="E4" s="5"/>
      <c r="F4" s="5"/>
      <c r="I4" s="165" t="s">
        <v>64</v>
      </c>
    </row>
    <row r="5" spans="1:9" x14ac:dyDescent="0.2">
      <c r="A5" s="7"/>
      <c r="I5" s="166"/>
    </row>
    <row r="6" spans="1:9" ht="15.75" x14ac:dyDescent="0.25">
      <c r="A6" s="8" t="s">
        <v>2</v>
      </c>
      <c r="B6" s="9" t="s">
        <v>43</v>
      </c>
      <c r="C6" s="10"/>
      <c r="D6" s="11"/>
      <c r="E6" s="11"/>
      <c r="F6" s="11"/>
      <c r="I6" s="166">
        <v>1</v>
      </c>
    </row>
    <row r="7" spans="1:9" ht="15" x14ac:dyDescent="0.25">
      <c r="A7" s="8"/>
      <c r="B7" s="12"/>
      <c r="C7" s="12"/>
      <c r="I7" s="166">
        <v>2</v>
      </c>
    </row>
    <row r="8" spans="1:9" ht="15" x14ac:dyDescent="0.25">
      <c r="A8" s="8" t="s">
        <v>3</v>
      </c>
      <c r="B8" s="32" t="s">
        <v>4</v>
      </c>
      <c r="C8" s="10"/>
      <c r="D8" s="11"/>
      <c r="E8" s="11"/>
      <c r="F8" s="11"/>
      <c r="I8" s="166"/>
    </row>
    <row r="9" spans="1:9" ht="15" x14ac:dyDescent="0.25">
      <c r="A9" s="8"/>
      <c r="B9" s="13"/>
      <c r="C9" s="12"/>
      <c r="I9" s="166"/>
    </row>
    <row r="10" spans="1:9" ht="15.75" x14ac:dyDescent="0.25">
      <c r="A10" s="14" t="s">
        <v>48</v>
      </c>
      <c r="B10" s="36" t="s">
        <v>5</v>
      </c>
      <c r="C10" s="36" t="s">
        <v>6</v>
      </c>
      <c r="I10" s="166">
        <v>3</v>
      </c>
    </row>
    <row r="11" spans="1:9" ht="15" x14ac:dyDescent="0.25">
      <c r="A11" s="15" t="s">
        <v>15</v>
      </c>
      <c r="B11" s="33">
        <f>B42</f>
        <v>1900000</v>
      </c>
      <c r="C11" s="16"/>
      <c r="D11" s="17"/>
      <c r="E11" s="18"/>
      <c r="I11" s="166">
        <v>4</v>
      </c>
    </row>
    <row r="12" spans="1:9" ht="15" x14ac:dyDescent="0.25">
      <c r="A12" s="19" t="s">
        <v>7</v>
      </c>
      <c r="B12" s="34"/>
      <c r="C12" s="18"/>
      <c r="D12" s="20"/>
      <c r="E12" s="18"/>
      <c r="I12" s="166"/>
    </row>
    <row r="13" spans="1:9" ht="15" x14ac:dyDescent="0.25">
      <c r="A13" s="21" t="str">
        <f>C23</f>
        <v>zzzzzz</v>
      </c>
      <c r="B13" s="35">
        <f>SUM(C42)</f>
        <v>950000</v>
      </c>
      <c r="C13" s="47" t="s">
        <v>12</v>
      </c>
      <c r="D13" s="20"/>
      <c r="E13" s="18"/>
      <c r="I13" s="166">
        <v>5</v>
      </c>
    </row>
    <row r="14" spans="1:9" ht="15" x14ac:dyDescent="0.25">
      <c r="A14" s="21" t="str">
        <f>D23</f>
        <v>zzzzzz</v>
      </c>
      <c r="B14" s="35">
        <f>SUM(D42)</f>
        <v>950000</v>
      </c>
      <c r="C14" s="47" t="s">
        <v>12</v>
      </c>
      <c r="D14" s="20"/>
      <c r="E14" s="18"/>
      <c r="I14" s="166">
        <v>5</v>
      </c>
    </row>
    <row r="15" spans="1:9" ht="15" x14ac:dyDescent="0.25">
      <c r="A15" s="21" t="str">
        <f>E23</f>
        <v>zzzzzz</v>
      </c>
      <c r="B15" s="35">
        <f>SUM(E42)</f>
        <v>950000</v>
      </c>
      <c r="C15" s="47" t="s">
        <v>12</v>
      </c>
      <c r="D15" s="20"/>
      <c r="E15" s="18"/>
      <c r="I15" s="166">
        <v>5</v>
      </c>
    </row>
    <row r="16" spans="1:9" ht="15" x14ac:dyDescent="0.25">
      <c r="A16" s="21" t="str">
        <f>F23</f>
        <v>Kontribusi Internal</v>
      </c>
      <c r="B16" s="35">
        <f>SUM(F42)</f>
        <v>950000</v>
      </c>
      <c r="C16" s="47" t="s">
        <v>12</v>
      </c>
      <c r="D16" s="20"/>
      <c r="E16" s="18"/>
      <c r="I16" s="166">
        <v>6</v>
      </c>
    </row>
    <row r="17" spans="1:9" ht="15" x14ac:dyDescent="0.25">
      <c r="A17" s="21"/>
      <c r="B17" s="34"/>
      <c r="C17" s="47"/>
      <c r="D17" s="20"/>
      <c r="E17" s="18"/>
      <c r="I17" s="166"/>
    </row>
    <row r="18" spans="1:9" ht="15" x14ac:dyDescent="0.25">
      <c r="A18" s="21"/>
      <c r="B18" s="35"/>
      <c r="C18" s="47"/>
      <c r="D18" s="20"/>
      <c r="E18" s="18"/>
      <c r="I18" s="166"/>
    </row>
    <row r="19" spans="1:9" ht="15.75" thickBot="1" x14ac:dyDescent="0.3">
      <c r="A19" s="22" t="s">
        <v>11</v>
      </c>
      <c r="B19" s="46">
        <f>SUM(B11:B18)</f>
        <v>5700000</v>
      </c>
      <c r="C19" s="23"/>
      <c r="D19" s="24"/>
      <c r="E19" s="18"/>
      <c r="I19" s="166">
        <v>7</v>
      </c>
    </row>
    <row r="20" spans="1:9" ht="15.75" thickTop="1" x14ac:dyDescent="0.25">
      <c r="A20" s="43"/>
      <c r="B20" s="44"/>
      <c r="C20" s="18"/>
      <c r="D20" s="18"/>
      <c r="E20" s="18"/>
      <c r="I20" s="166"/>
    </row>
    <row r="21" spans="1:9" ht="15" x14ac:dyDescent="0.25">
      <c r="A21" s="43"/>
      <c r="B21" s="44"/>
      <c r="C21" s="18"/>
      <c r="D21" s="18"/>
      <c r="E21" s="18"/>
      <c r="I21" s="166"/>
    </row>
    <row r="22" spans="1:9" x14ac:dyDescent="0.2">
      <c r="A22" s="25"/>
      <c r="B22" s="244" t="s">
        <v>54</v>
      </c>
      <c r="C22" s="245"/>
      <c r="D22" s="245"/>
      <c r="E22" s="245"/>
      <c r="F22" s="246"/>
      <c r="I22" s="166"/>
    </row>
    <row r="23" spans="1:9" ht="15.75" customHeight="1" x14ac:dyDescent="0.25">
      <c r="A23" s="45" t="s">
        <v>49</v>
      </c>
      <c r="B23" s="247" t="s">
        <v>9</v>
      </c>
      <c r="C23" s="242" t="s">
        <v>10</v>
      </c>
      <c r="D23" s="242" t="s">
        <v>10</v>
      </c>
      <c r="E23" s="242" t="s">
        <v>10</v>
      </c>
      <c r="F23" s="249" t="s">
        <v>8</v>
      </c>
      <c r="G23" s="240" t="s">
        <v>13</v>
      </c>
      <c r="I23" s="166"/>
    </row>
    <row r="24" spans="1:9" ht="27.6" customHeight="1" x14ac:dyDescent="0.2">
      <c r="A24" s="48" t="s">
        <v>14</v>
      </c>
      <c r="B24" s="248"/>
      <c r="C24" s="243"/>
      <c r="D24" s="243"/>
      <c r="E24" s="243"/>
      <c r="F24" s="250"/>
      <c r="G24" s="241"/>
      <c r="I24" s="166"/>
    </row>
    <row r="25" spans="1:9" ht="7.5" customHeight="1" x14ac:dyDescent="0.25">
      <c r="B25" s="92"/>
      <c r="C25" s="40"/>
      <c r="D25" s="26"/>
      <c r="E25" s="26"/>
      <c r="F25" s="26"/>
      <c r="G25" s="26"/>
      <c r="I25" s="166"/>
    </row>
    <row r="26" spans="1:9" ht="16.5" customHeight="1" x14ac:dyDescent="0.25">
      <c r="A26" s="25" t="s">
        <v>95</v>
      </c>
      <c r="B26" s="289">
        <f>SUM(Detail!E14)</f>
        <v>200000</v>
      </c>
      <c r="C26" s="290">
        <f>SUM(Detail!F14)</f>
        <v>100000</v>
      </c>
      <c r="D26" s="291">
        <f>SUM(Detail!G14)</f>
        <v>100000</v>
      </c>
      <c r="E26" s="291">
        <f>SUM(Detail!H14)</f>
        <v>100000</v>
      </c>
      <c r="F26" s="291">
        <f>SUM(Detail!I14)</f>
        <v>100000</v>
      </c>
      <c r="G26" s="292">
        <f>SUM(B26:F26)</f>
        <v>600000</v>
      </c>
      <c r="I26" s="166">
        <v>8</v>
      </c>
    </row>
    <row r="27" spans="1:9" ht="9" customHeight="1" x14ac:dyDescent="0.25">
      <c r="A27" s="25"/>
      <c r="B27" s="289"/>
      <c r="C27" s="290"/>
      <c r="D27" s="291"/>
      <c r="E27" s="291"/>
      <c r="F27" s="291"/>
      <c r="G27" s="292"/>
      <c r="I27" s="166"/>
    </row>
    <row r="28" spans="1:9" ht="19.5" customHeight="1" x14ac:dyDescent="0.25">
      <c r="A28" s="25" t="s">
        <v>91</v>
      </c>
      <c r="B28" s="226"/>
      <c r="C28" s="227"/>
      <c r="D28" s="228"/>
      <c r="E28" s="228"/>
      <c r="F28" s="228"/>
      <c r="G28" s="26"/>
      <c r="I28" s="166"/>
    </row>
    <row r="29" spans="1:9" s="27" customFormat="1" ht="15" x14ac:dyDescent="0.25">
      <c r="A29" s="231" t="s">
        <v>90</v>
      </c>
      <c r="B29" s="159">
        <f>SUM(Detail!E25)</f>
        <v>300000</v>
      </c>
      <c r="C29" s="161">
        <f>SUM(Detail!F25)</f>
        <v>150000</v>
      </c>
      <c r="D29" s="161">
        <f>SUM(Detail!G25)</f>
        <v>150000</v>
      </c>
      <c r="E29" s="161">
        <f>SUM(Detail!H25)</f>
        <v>150000</v>
      </c>
      <c r="F29" s="161">
        <f>SUM(Detail!I25)</f>
        <v>150000</v>
      </c>
      <c r="G29" s="160">
        <f>SUM(B29:F29)</f>
        <v>900000</v>
      </c>
      <c r="I29" s="166">
        <v>8</v>
      </c>
    </row>
    <row r="30" spans="1:9" s="27" customFormat="1" ht="15" x14ac:dyDescent="0.25">
      <c r="A30" s="231" t="s">
        <v>81</v>
      </c>
      <c r="B30" s="154">
        <f>SUM(Detail!E35)</f>
        <v>200000</v>
      </c>
      <c r="C30" s="162">
        <f>SUM(Detail!F35)</f>
        <v>100000</v>
      </c>
      <c r="D30" s="162">
        <f>SUM(Detail!G35)</f>
        <v>100000</v>
      </c>
      <c r="E30" s="162">
        <f>SUM(Detail!H35)</f>
        <v>100000</v>
      </c>
      <c r="F30" s="162">
        <f>SUM(Detail!I35)</f>
        <v>100000</v>
      </c>
      <c r="G30" s="155">
        <f>SUM(B30:F30)</f>
        <v>600000</v>
      </c>
      <c r="I30" s="166">
        <v>8</v>
      </c>
    </row>
    <row r="31" spans="1:9" s="27" customFormat="1" ht="15" x14ac:dyDescent="0.25">
      <c r="A31" s="231" t="s">
        <v>82</v>
      </c>
      <c r="B31" s="154">
        <f>SUM(Detail!E45)</f>
        <v>200000</v>
      </c>
      <c r="C31" s="162">
        <f>SUM(Detail!F45)</f>
        <v>100000</v>
      </c>
      <c r="D31" s="162">
        <f>SUM(Detail!G45)</f>
        <v>100000</v>
      </c>
      <c r="E31" s="162">
        <f>SUM(Detail!H45)</f>
        <v>100000</v>
      </c>
      <c r="F31" s="162">
        <f>SUM(Detail!I45)</f>
        <v>100000</v>
      </c>
      <c r="G31" s="155">
        <f>SUM(B31:F31)</f>
        <v>600000</v>
      </c>
      <c r="I31" s="166">
        <v>8</v>
      </c>
    </row>
    <row r="32" spans="1:9" s="27" customFormat="1" ht="22.5" customHeight="1" x14ac:dyDescent="0.25">
      <c r="A32" s="229" t="s">
        <v>92</v>
      </c>
      <c r="B32" s="154"/>
      <c r="C32" s="162"/>
      <c r="D32" s="162"/>
      <c r="E32" s="162"/>
      <c r="F32" s="162"/>
      <c r="G32" s="155"/>
      <c r="I32" s="166"/>
    </row>
    <row r="33" spans="1:9" s="27" customFormat="1" ht="15" x14ac:dyDescent="0.25">
      <c r="A33" s="231" t="s">
        <v>115</v>
      </c>
      <c r="B33" s="154">
        <f>SUM(Detail!E56)</f>
        <v>200000</v>
      </c>
      <c r="C33" s="162">
        <f>SUM(Detail!F56)</f>
        <v>100000</v>
      </c>
      <c r="D33" s="162">
        <f>SUM(Detail!G56)</f>
        <v>100000</v>
      </c>
      <c r="E33" s="162">
        <f>SUM(Detail!H56)</f>
        <v>100000</v>
      </c>
      <c r="F33" s="162">
        <f>SUM(Detail!I56)</f>
        <v>100000</v>
      </c>
      <c r="G33" s="155">
        <f>SUM(B33:F33)</f>
        <v>600000</v>
      </c>
      <c r="I33" s="166">
        <v>8</v>
      </c>
    </row>
    <row r="34" spans="1:9" s="27" customFormat="1" ht="15" x14ac:dyDescent="0.25">
      <c r="A34" s="231" t="s">
        <v>116</v>
      </c>
      <c r="B34" s="154">
        <f>SUM(Detail!E66)</f>
        <v>200000</v>
      </c>
      <c r="C34" s="162">
        <f>SUM(Detail!F66)</f>
        <v>100000</v>
      </c>
      <c r="D34" s="162">
        <f>SUM(Detail!G66)</f>
        <v>100000</v>
      </c>
      <c r="E34" s="162">
        <f>SUM(Detail!H66)</f>
        <v>100000</v>
      </c>
      <c r="F34" s="162">
        <f>SUM(Detail!I66)</f>
        <v>100000</v>
      </c>
      <c r="G34" s="155">
        <f t="shared" ref="G34:G37" si="0">SUM(B34:F34)</f>
        <v>600000</v>
      </c>
      <c r="I34" s="166">
        <v>8</v>
      </c>
    </row>
    <row r="35" spans="1:9" s="27" customFormat="1" ht="15" x14ac:dyDescent="0.25">
      <c r="A35" s="231" t="s">
        <v>117</v>
      </c>
      <c r="B35" s="154">
        <f>SUM(Detail!E76)</f>
        <v>200000</v>
      </c>
      <c r="C35" s="162">
        <f>SUM(Detail!F76)</f>
        <v>100000</v>
      </c>
      <c r="D35" s="162">
        <f>SUM(Detail!G76)</f>
        <v>100000</v>
      </c>
      <c r="E35" s="162">
        <f>SUM(Detail!H76)</f>
        <v>100000</v>
      </c>
      <c r="F35" s="162">
        <f>SUM(Detail!I76)</f>
        <v>100000</v>
      </c>
      <c r="G35" s="155">
        <f t="shared" si="0"/>
        <v>600000</v>
      </c>
      <c r="I35" s="166">
        <v>8</v>
      </c>
    </row>
    <row r="36" spans="1:9" s="27" customFormat="1" ht="21.75" customHeight="1" x14ac:dyDescent="0.25">
      <c r="A36" s="229" t="s">
        <v>93</v>
      </c>
      <c r="B36" s="154"/>
      <c r="C36" s="162"/>
      <c r="D36" s="162"/>
      <c r="E36" s="162"/>
      <c r="F36" s="162"/>
      <c r="G36" s="155"/>
      <c r="I36" s="166"/>
    </row>
    <row r="37" spans="1:9" s="27" customFormat="1" ht="15" x14ac:dyDescent="0.25">
      <c r="A37" s="231" t="s">
        <v>118</v>
      </c>
      <c r="B37" s="154">
        <f>SUM(Detail!E87)</f>
        <v>200000</v>
      </c>
      <c r="C37" s="162">
        <f>SUM(Detail!F87)</f>
        <v>100000</v>
      </c>
      <c r="D37" s="162">
        <f>SUM(Detail!G87)</f>
        <v>100000</v>
      </c>
      <c r="E37" s="162">
        <f>SUM(Detail!H87)</f>
        <v>100000</v>
      </c>
      <c r="F37" s="162">
        <f>SUM(Detail!I87)</f>
        <v>100000</v>
      </c>
      <c r="G37" s="155">
        <f t="shared" si="0"/>
        <v>600000</v>
      </c>
      <c r="I37" s="166">
        <v>8</v>
      </c>
    </row>
    <row r="38" spans="1:9" s="27" customFormat="1" ht="15.75" customHeight="1" x14ac:dyDescent="0.25">
      <c r="A38" s="230"/>
      <c r="B38" s="154"/>
      <c r="C38" s="162"/>
      <c r="D38" s="162"/>
      <c r="E38" s="162"/>
      <c r="F38" s="162"/>
      <c r="G38" s="155"/>
      <c r="I38" s="166"/>
    </row>
    <row r="39" spans="1:9" s="27" customFormat="1" ht="15" x14ac:dyDescent="0.25">
      <c r="A39" s="288" t="s">
        <v>94</v>
      </c>
      <c r="B39" s="154">
        <f>SUM(Detail!E101)</f>
        <v>200000</v>
      </c>
      <c r="C39" s="162">
        <f>SUM(Detail!F101)</f>
        <v>100000</v>
      </c>
      <c r="D39" s="162">
        <f>SUM(Detail!G101)</f>
        <v>100000</v>
      </c>
      <c r="E39" s="162">
        <f>SUM(Detail!H101)</f>
        <v>100000</v>
      </c>
      <c r="F39" s="162">
        <f>SUM(Detail!I101)</f>
        <v>100000</v>
      </c>
      <c r="G39" s="155">
        <f>SUM(B39:F39)</f>
        <v>600000</v>
      </c>
      <c r="I39" s="166">
        <v>8</v>
      </c>
    </row>
    <row r="40" spans="1:9" s="27" customFormat="1" ht="9" customHeight="1" x14ac:dyDescent="0.25">
      <c r="A40" s="28"/>
      <c r="B40" s="156"/>
      <c r="C40" s="157"/>
      <c r="D40" s="158"/>
      <c r="E40" s="158"/>
      <c r="F40" s="158"/>
      <c r="G40" s="158"/>
      <c r="I40" s="166"/>
    </row>
    <row r="41" spans="1:9" s="27" customFormat="1" ht="5.25" customHeight="1" x14ac:dyDescent="0.25">
      <c r="A41" s="29"/>
      <c r="B41" s="93"/>
      <c r="C41" s="41"/>
      <c r="D41" s="37"/>
      <c r="E41" s="37"/>
      <c r="F41" s="38"/>
      <c r="G41" s="39"/>
      <c r="I41" s="166"/>
    </row>
    <row r="42" spans="1:9" s="27" customFormat="1" ht="18.75" customHeight="1" x14ac:dyDescent="0.25">
      <c r="A42" s="239" t="s">
        <v>11</v>
      </c>
      <c r="B42" s="94">
        <f t="shared" ref="B42:F42" si="1">SUM(B26:B41)</f>
        <v>1900000</v>
      </c>
      <c r="C42" s="42">
        <f t="shared" si="1"/>
        <v>950000</v>
      </c>
      <c r="D42" s="42">
        <f t="shared" si="1"/>
        <v>950000</v>
      </c>
      <c r="E42" s="42">
        <f t="shared" si="1"/>
        <v>950000</v>
      </c>
      <c r="F42" s="42">
        <f t="shared" si="1"/>
        <v>950000</v>
      </c>
      <c r="G42" s="42">
        <f>SUM(G26:G41)</f>
        <v>5700000</v>
      </c>
      <c r="I42" s="166"/>
    </row>
    <row r="43" spans="1:9" s="27" customFormat="1" ht="15" x14ac:dyDescent="0.25">
      <c r="C43" s="30"/>
    </row>
    <row r="44" spans="1:9" x14ac:dyDescent="0.2">
      <c r="A44" s="1" t="s">
        <v>0</v>
      </c>
      <c r="F44" s="31"/>
    </row>
    <row r="48" spans="1:9" ht="15" x14ac:dyDescent="0.25">
      <c r="A48" s="87"/>
    </row>
    <row r="49" spans="1:1" ht="15" x14ac:dyDescent="0.25">
      <c r="A49" s="87"/>
    </row>
    <row r="50" spans="1:1" ht="15" x14ac:dyDescent="0.25">
      <c r="A50" s="87"/>
    </row>
    <row r="51" spans="1:1" ht="15" x14ac:dyDescent="0.25">
      <c r="A51" s="87"/>
    </row>
    <row r="52" spans="1:1" ht="15" x14ac:dyDescent="0.25">
      <c r="A52" s="87"/>
    </row>
  </sheetData>
  <mergeCells count="7">
    <mergeCell ref="G23:G24"/>
    <mergeCell ref="E23:E24"/>
    <mergeCell ref="B22:F22"/>
    <mergeCell ref="B23:B24"/>
    <mergeCell ref="C23:C24"/>
    <mergeCell ref="D23:D24"/>
    <mergeCell ref="F23:F24"/>
  </mergeCells>
  <pageMargins left="0.5" right="0.5" top="0.5" bottom="0.5" header="0.5" footer="0.5"/>
  <pageSetup scale="73" orientation="portrait" r:id="rId1"/>
  <headerFooter alignWithMargins="0">
    <oddFooter>&amp;RJuly 2008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Z103"/>
  <sheetViews>
    <sheetView topLeftCell="A7" workbookViewId="0">
      <selection activeCell="F107" sqref="F107"/>
    </sheetView>
  </sheetViews>
  <sheetFormatPr defaultRowHeight="12.75" x14ac:dyDescent="0.2"/>
  <cols>
    <col min="1" max="1" width="8.5703125" style="86" customWidth="1"/>
    <col min="2" max="2" width="27" bestFit="1" customWidth="1"/>
    <col min="3" max="3" width="42.5703125" customWidth="1"/>
    <col min="4" max="4" width="12.42578125" customWidth="1"/>
    <col min="5" max="5" width="9.7109375" bestFit="1" customWidth="1"/>
    <col min="10" max="10" width="1.5703125" customWidth="1"/>
    <col min="23" max="23" width="1.42578125" customWidth="1"/>
    <col min="25" max="25" width="1.140625" customWidth="1"/>
  </cols>
  <sheetData>
    <row r="1" spans="1:26" s="74" customFormat="1" ht="14.25" x14ac:dyDescent="0.2">
      <c r="A1" s="80" t="s">
        <v>47</v>
      </c>
      <c r="B1" s="49"/>
      <c r="C1" s="49"/>
      <c r="D1" s="50"/>
      <c r="E1" s="50" t="s">
        <v>16</v>
      </c>
      <c r="F1" s="50"/>
      <c r="G1" s="50"/>
      <c r="H1" s="50"/>
      <c r="I1" s="50"/>
    </row>
    <row r="2" spans="1:26" s="74" customFormat="1" ht="14.25" x14ac:dyDescent="0.2">
      <c r="A2" s="81"/>
      <c r="B2" s="50"/>
      <c r="C2" s="50"/>
      <c r="D2" s="50"/>
      <c r="E2" s="51"/>
      <c r="F2" s="50"/>
      <c r="G2" s="50"/>
      <c r="H2" s="50"/>
      <c r="I2" s="50"/>
    </row>
    <row r="3" spans="1:26" s="74" customFormat="1" ht="14.25" x14ac:dyDescent="0.2">
      <c r="A3" s="89" t="str">
        <f>Ringkasan!A6</f>
        <v>Nama Mitra</v>
      </c>
      <c r="B3" s="52"/>
      <c r="C3" s="90" t="str">
        <f>Ringkasan!B6</f>
        <v>: nnn</v>
      </c>
      <c r="D3" s="52"/>
      <c r="E3" s="52"/>
      <c r="F3" s="52"/>
      <c r="G3" s="52"/>
      <c r="H3" s="52"/>
      <c r="I3" s="52"/>
    </row>
    <row r="4" spans="1:26" s="74" customFormat="1" ht="14.25" x14ac:dyDescent="0.2">
      <c r="A4" s="89" t="str">
        <f>Ringkasan!A8</f>
        <v>Judul Program/project</v>
      </c>
      <c r="B4" s="52"/>
      <c r="C4" s="91" t="str">
        <f>Ringkasan!B8</f>
        <v xml:space="preserve">: </v>
      </c>
      <c r="D4" s="52"/>
      <c r="E4" s="52"/>
      <c r="F4" s="52"/>
      <c r="G4" s="52"/>
      <c r="H4" s="52"/>
      <c r="I4" s="52"/>
    </row>
    <row r="5" spans="1:26" s="74" customFormat="1" ht="13.5" customHeight="1" thickBot="1" x14ac:dyDescent="0.25">
      <c r="A5" s="82"/>
      <c r="B5" s="52"/>
      <c r="C5" s="52"/>
      <c r="D5" s="53"/>
      <c r="E5" s="53"/>
      <c r="F5" s="53"/>
      <c r="G5" s="53"/>
      <c r="H5" s="53"/>
      <c r="I5" s="53"/>
    </row>
    <row r="6" spans="1:26" s="75" customFormat="1" ht="15" customHeight="1" x14ac:dyDescent="0.2">
      <c r="A6" s="267" t="s">
        <v>17</v>
      </c>
      <c r="B6" s="270" t="s">
        <v>18</v>
      </c>
      <c r="C6" s="273" t="s">
        <v>19</v>
      </c>
      <c r="D6" s="270"/>
      <c r="E6" s="276" t="s">
        <v>54</v>
      </c>
      <c r="F6" s="277"/>
      <c r="G6" s="277"/>
      <c r="H6" s="277"/>
      <c r="I6" s="278"/>
      <c r="K6" s="276" t="s">
        <v>31</v>
      </c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8"/>
      <c r="X6" s="137" t="s">
        <v>46</v>
      </c>
      <c r="Y6" s="138"/>
      <c r="Z6" s="137" t="s">
        <v>31</v>
      </c>
    </row>
    <row r="7" spans="1:26" s="75" customFormat="1" ht="15" customHeight="1" x14ac:dyDescent="0.2">
      <c r="A7" s="268"/>
      <c r="B7" s="271"/>
      <c r="C7" s="274"/>
      <c r="D7" s="272"/>
      <c r="E7" s="279"/>
      <c r="F7" s="280"/>
      <c r="G7" s="280"/>
      <c r="H7" s="280"/>
      <c r="I7" s="281"/>
      <c r="K7" s="279" t="s">
        <v>32</v>
      </c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1"/>
      <c r="X7" s="265" t="s">
        <v>56</v>
      </c>
      <c r="Y7" s="138"/>
      <c r="Z7" s="265" t="s">
        <v>57</v>
      </c>
    </row>
    <row r="8" spans="1:26" s="76" customFormat="1" ht="36" customHeight="1" x14ac:dyDescent="0.2">
      <c r="A8" s="269"/>
      <c r="B8" s="272"/>
      <c r="C8" s="275"/>
      <c r="D8" s="55" t="s">
        <v>20</v>
      </c>
      <c r="E8" s="54" t="s">
        <v>9</v>
      </c>
      <c r="F8" s="114" t="s">
        <v>55</v>
      </c>
      <c r="G8" s="114" t="s">
        <v>55</v>
      </c>
      <c r="H8" s="114" t="s">
        <v>55</v>
      </c>
      <c r="I8" s="126" t="s">
        <v>8</v>
      </c>
      <c r="K8" s="95">
        <v>1</v>
      </c>
      <c r="L8" s="96">
        <v>2</v>
      </c>
      <c r="M8" s="96">
        <v>3</v>
      </c>
      <c r="N8" s="96">
        <v>4</v>
      </c>
      <c r="O8" s="97">
        <v>5</v>
      </c>
      <c r="P8" s="97">
        <v>6</v>
      </c>
      <c r="Q8" s="97">
        <v>7</v>
      </c>
      <c r="R8" s="97">
        <v>8</v>
      </c>
      <c r="S8" s="97">
        <v>9</v>
      </c>
      <c r="T8" s="97">
        <v>10</v>
      </c>
      <c r="U8" s="97">
        <v>11</v>
      </c>
      <c r="V8" s="101">
        <v>12</v>
      </c>
      <c r="X8" s="266"/>
      <c r="Y8" s="139"/>
      <c r="Z8" s="266"/>
    </row>
    <row r="9" spans="1:26" s="51" customFormat="1" ht="21" customHeight="1" x14ac:dyDescent="0.2">
      <c r="A9" s="282" t="s">
        <v>21</v>
      </c>
      <c r="B9" s="283"/>
      <c r="C9" s="283"/>
      <c r="D9" s="283"/>
      <c r="E9" s="283"/>
      <c r="F9" s="283"/>
      <c r="G9" s="283"/>
      <c r="H9" s="283"/>
      <c r="I9" s="284"/>
      <c r="K9" s="285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7"/>
      <c r="X9" s="99"/>
      <c r="Y9" s="140"/>
      <c r="Z9" s="99"/>
    </row>
    <row r="10" spans="1:26" s="77" customFormat="1" ht="19.5" customHeight="1" x14ac:dyDescent="0.2">
      <c r="A10" s="255" t="str">
        <f>Ringkasan!A26</f>
        <v>1. Persiapan Kegiatan</v>
      </c>
      <c r="B10" s="256"/>
      <c r="C10" s="256"/>
      <c r="D10" s="141"/>
      <c r="E10" s="102"/>
      <c r="F10" s="103"/>
      <c r="G10" s="119"/>
      <c r="H10" s="119"/>
      <c r="I10" s="104"/>
      <c r="K10" s="56"/>
      <c r="L10" s="57"/>
      <c r="M10" s="57"/>
      <c r="N10" s="57"/>
      <c r="O10" s="88"/>
      <c r="P10" s="100"/>
      <c r="Q10" s="100"/>
      <c r="R10" s="100"/>
      <c r="S10" s="100"/>
      <c r="T10" s="100"/>
      <c r="U10" s="100"/>
      <c r="V10" s="58"/>
      <c r="X10" s="141"/>
      <c r="Y10" s="142"/>
      <c r="Z10" s="141"/>
    </row>
    <row r="11" spans="1:26" s="208" customFormat="1" ht="12.75" customHeight="1" x14ac:dyDescent="0.2">
      <c r="A11" s="173">
        <v>1</v>
      </c>
      <c r="B11" s="174" t="s">
        <v>22</v>
      </c>
      <c r="C11" s="174"/>
      <c r="D11" s="212"/>
      <c r="E11" s="177"/>
      <c r="F11" s="178"/>
      <c r="G11" s="178"/>
      <c r="H11" s="178"/>
      <c r="I11" s="180"/>
      <c r="K11" s="209"/>
      <c r="L11" s="210"/>
      <c r="M11" s="210"/>
      <c r="N11" s="210"/>
      <c r="O11" s="211"/>
      <c r="P11" s="178"/>
      <c r="Q11" s="178"/>
      <c r="R11" s="178"/>
      <c r="S11" s="178"/>
      <c r="T11" s="178"/>
      <c r="U11" s="178"/>
      <c r="V11" s="180"/>
      <c r="X11" s="212"/>
      <c r="Y11" s="213"/>
      <c r="Z11" s="212"/>
    </row>
    <row r="12" spans="1:26" s="208" customFormat="1" ht="12.75" customHeight="1" x14ac:dyDescent="0.2">
      <c r="A12" s="293" t="s">
        <v>96</v>
      </c>
      <c r="B12" s="214"/>
      <c r="C12" s="232"/>
      <c r="D12" s="191">
        <f>SUM(E12:I12)</f>
        <v>300000</v>
      </c>
      <c r="E12" s="186">
        <v>100000</v>
      </c>
      <c r="F12" s="187">
        <v>50000</v>
      </c>
      <c r="G12" s="187">
        <v>50000</v>
      </c>
      <c r="H12" s="187">
        <v>50000</v>
      </c>
      <c r="I12" s="188">
        <v>50000</v>
      </c>
      <c r="K12" s="186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90"/>
      <c r="X12" s="191">
        <f>V12*W12</f>
        <v>0</v>
      </c>
      <c r="Y12" s="213"/>
      <c r="Z12" s="191">
        <f>X12*Y12</f>
        <v>0</v>
      </c>
    </row>
    <row r="13" spans="1:26" s="208" customFormat="1" ht="12.75" customHeight="1" x14ac:dyDescent="0.2">
      <c r="A13" s="293" t="s">
        <v>97</v>
      </c>
      <c r="B13" s="214"/>
      <c r="C13" s="232"/>
      <c r="D13" s="191">
        <f>SUM(E13:I13)</f>
        <v>300000</v>
      </c>
      <c r="E13" s="186">
        <v>100000</v>
      </c>
      <c r="F13" s="187">
        <v>50000</v>
      </c>
      <c r="G13" s="187">
        <v>50000</v>
      </c>
      <c r="H13" s="187">
        <v>50000</v>
      </c>
      <c r="I13" s="188">
        <v>50000</v>
      </c>
      <c r="K13" s="186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90"/>
      <c r="X13" s="191">
        <f t="shared" ref="X13" si="0">V13*W13</f>
        <v>0</v>
      </c>
      <c r="Y13" s="213"/>
      <c r="Z13" s="191">
        <f t="shared" ref="Z13" si="1">X13*Y13</f>
        <v>0</v>
      </c>
    </row>
    <row r="14" spans="1:26" s="179" customFormat="1" ht="12.75" customHeight="1" x14ac:dyDescent="0.2">
      <c r="A14" s="253" t="s">
        <v>144</v>
      </c>
      <c r="B14" s="254"/>
      <c r="C14" s="254"/>
      <c r="D14" s="296">
        <f t="shared" ref="D14:I14" si="2">SUM(D12:D13)</f>
        <v>600000</v>
      </c>
      <c r="E14" s="297">
        <f t="shared" si="2"/>
        <v>200000</v>
      </c>
      <c r="F14" s="298">
        <f t="shared" si="2"/>
        <v>100000</v>
      </c>
      <c r="G14" s="298">
        <f t="shared" si="2"/>
        <v>100000</v>
      </c>
      <c r="H14" s="298">
        <f t="shared" si="2"/>
        <v>100000</v>
      </c>
      <c r="I14" s="299">
        <f t="shared" si="2"/>
        <v>100000</v>
      </c>
      <c r="J14" s="300"/>
      <c r="K14" s="301">
        <f t="shared" ref="K14:V14" si="3">SUM(K12:K13)</f>
        <v>0</v>
      </c>
      <c r="L14" s="302">
        <f t="shared" si="3"/>
        <v>0</v>
      </c>
      <c r="M14" s="302">
        <f t="shared" si="3"/>
        <v>0</v>
      </c>
      <c r="N14" s="302">
        <f t="shared" si="3"/>
        <v>0</v>
      </c>
      <c r="O14" s="302">
        <f t="shared" si="3"/>
        <v>0</v>
      </c>
      <c r="P14" s="302">
        <f t="shared" si="3"/>
        <v>0</v>
      </c>
      <c r="Q14" s="302">
        <f t="shared" si="3"/>
        <v>0</v>
      </c>
      <c r="R14" s="302">
        <f t="shared" si="3"/>
        <v>0</v>
      </c>
      <c r="S14" s="302">
        <f t="shared" si="3"/>
        <v>0</v>
      </c>
      <c r="T14" s="302">
        <f t="shared" si="3"/>
        <v>0</v>
      </c>
      <c r="U14" s="302">
        <f t="shared" si="3"/>
        <v>0</v>
      </c>
      <c r="V14" s="303">
        <f t="shared" si="3"/>
        <v>0</v>
      </c>
      <c r="W14" s="300"/>
      <c r="X14" s="296">
        <f>SUM(X12:X13)</f>
        <v>0</v>
      </c>
      <c r="Y14" s="304"/>
      <c r="Z14" s="296">
        <f>SUM(Z12:Z13)</f>
        <v>0</v>
      </c>
    </row>
    <row r="15" spans="1:26" s="77" customFormat="1" ht="19.5" customHeight="1" x14ac:dyDescent="0.2">
      <c r="A15" s="255" t="str">
        <f>Ringkasan!A28</f>
        <v>2. Kegiatan Di dalam Kawasan Lindung</v>
      </c>
      <c r="B15" s="256"/>
      <c r="C15" s="256"/>
      <c r="D15" s="141"/>
      <c r="E15" s="102"/>
      <c r="F15" s="103"/>
      <c r="G15" s="119"/>
      <c r="H15" s="119"/>
      <c r="I15" s="104"/>
      <c r="K15" s="56"/>
      <c r="L15" s="57"/>
      <c r="M15" s="57"/>
      <c r="N15" s="57"/>
      <c r="O15" s="88"/>
      <c r="P15" s="100"/>
      <c r="Q15" s="100"/>
      <c r="R15" s="100"/>
      <c r="S15" s="100"/>
      <c r="T15" s="100"/>
      <c r="U15" s="100"/>
      <c r="V15" s="58"/>
      <c r="X15" s="141"/>
      <c r="Y15" s="142"/>
      <c r="Z15" s="141"/>
    </row>
    <row r="16" spans="1:26" s="77" customFormat="1" ht="19.5" customHeight="1" x14ac:dyDescent="0.2">
      <c r="A16" s="170" t="str">
        <f>Ringkasan!A29</f>
        <v>A. Proteksi &amp; Rehabilitasi Bentang Alam/Lanskap</v>
      </c>
      <c r="B16" s="171"/>
      <c r="C16" s="171"/>
      <c r="D16" s="141"/>
      <c r="E16" s="118"/>
      <c r="F16" s="103"/>
      <c r="G16" s="119"/>
      <c r="H16" s="119"/>
      <c r="I16" s="104"/>
      <c r="K16" s="56"/>
      <c r="L16" s="57"/>
      <c r="M16" s="57"/>
      <c r="N16" s="57"/>
      <c r="O16" s="88"/>
      <c r="P16" s="100"/>
      <c r="Q16" s="100"/>
      <c r="R16" s="100"/>
      <c r="S16" s="100"/>
      <c r="T16" s="100"/>
      <c r="U16" s="100"/>
      <c r="V16" s="58"/>
      <c r="X16" s="141"/>
      <c r="Y16" s="142"/>
      <c r="Z16" s="141"/>
    </row>
    <row r="17" spans="1:26" s="208" customFormat="1" ht="12.75" customHeight="1" x14ac:dyDescent="0.2">
      <c r="A17" s="294" t="s">
        <v>98</v>
      </c>
      <c r="B17" s="174" t="s">
        <v>22</v>
      </c>
      <c r="C17" s="174"/>
      <c r="D17" s="212"/>
      <c r="E17" s="177"/>
      <c r="F17" s="178"/>
      <c r="G17" s="178"/>
      <c r="H17" s="178"/>
      <c r="I17" s="180"/>
      <c r="K17" s="209"/>
      <c r="L17" s="210"/>
      <c r="M17" s="210"/>
      <c r="N17" s="210"/>
      <c r="O17" s="211"/>
      <c r="P17" s="178"/>
      <c r="Q17" s="178"/>
      <c r="R17" s="178"/>
      <c r="S17" s="178"/>
      <c r="T17" s="178"/>
      <c r="U17" s="178"/>
      <c r="V17" s="180"/>
      <c r="X17" s="212"/>
      <c r="Y17" s="213"/>
      <c r="Z17" s="212"/>
    </row>
    <row r="18" spans="1:26" s="208" customFormat="1" ht="12.75" customHeight="1" x14ac:dyDescent="0.2">
      <c r="A18" s="293" t="s">
        <v>99</v>
      </c>
      <c r="B18" s="214"/>
      <c r="C18" s="232"/>
      <c r="D18" s="191">
        <f>SUM(E18:I18)</f>
        <v>300000</v>
      </c>
      <c r="E18" s="186">
        <v>100000</v>
      </c>
      <c r="F18" s="187">
        <v>50000</v>
      </c>
      <c r="G18" s="187">
        <v>50000</v>
      </c>
      <c r="H18" s="187">
        <v>50000</v>
      </c>
      <c r="I18" s="188">
        <v>50000</v>
      </c>
      <c r="K18" s="186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90"/>
      <c r="X18" s="191">
        <f>V18*W18</f>
        <v>0</v>
      </c>
      <c r="Y18" s="213"/>
      <c r="Z18" s="191">
        <f>X18*Y18</f>
        <v>0</v>
      </c>
    </row>
    <row r="19" spans="1:26" s="208" customFormat="1" ht="12.75" customHeight="1" x14ac:dyDescent="0.2">
      <c r="A19" s="293" t="s">
        <v>101</v>
      </c>
      <c r="B19" s="214"/>
      <c r="C19" s="232"/>
      <c r="D19" s="191">
        <f>SUM(E19:I19)</f>
        <v>0</v>
      </c>
      <c r="E19" s="186"/>
      <c r="F19" s="187"/>
      <c r="G19" s="187"/>
      <c r="H19" s="187"/>
      <c r="I19" s="188"/>
      <c r="K19" s="186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90"/>
      <c r="X19" s="191">
        <f t="shared" ref="X19" si="4">V19*W19</f>
        <v>0</v>
      </c>
      <c r="Y19" s="213"/>
      <c r="Z19" s="191">
        <f t="shared" ref="Z19" si="5">X19*Y19</f>
        <v>0</v>
      </c>
    </row>
    <row r="20" spans="1:26" s="179" customFormat="1" ht="12.75" customHeight="1" x14ac:dyDescent="0.2">
      <c r="A20" s="192"/>
      <c r="B20" s="194" t="s">
        <v>23</v>
      </c>
      <c r="C20" s="233"/>
      <c r="D20" s="207">
        <f>SUM(D18:D19)</f>
        <v>300000</v>
      </c>
      <c r="E20" s="215">
        <f t="shared" ref="E20:I20" si="6">SUM(E18:E19)</f>
        <v>100000</v>
      </c>
      <c r="F20" s="205">
        <f t="shared" si="6"/>
        <v>50000</v>
      </c>
      <c r="G20" s="205">
        <f t="shared" si="6"/>
        <v>50000</v>
      </c>
      <c r="H20" s="205">
        <f t="shared" si="6"/>
        <v>50000</v>
      </c>
      <c r="I20" s="203">
        <f t="shared" si="6"/>
        <v>50000</v>
      </c>
      <c r="K20" s="206">
        <f t="shared" ref="K20:V20" si="7">SUM(K18:K19)</f>
        <v>0</v>
      </c>
      <c r="L20" s="197">
        <f t="shared" si="7"/>
        <v>0</v>
      </c>
      <c r="M20" s="197">
        <f t="shared" si="7"/>
        <v>0</v>
      </c>
      <c r="N20" s="197">
        <f t="shared" si="7"/>
        <v>0</v>
      </c>
      <c r="O20" s="197">
        <f t="shared" si="7"/>
        <v>0</v>
      </c>
      <c r="P20" s="197">
        <f t="shared" si="7"/>
        <v>0</v>
      </c>
      <c r="Q20" s="197">
        <f t="shared" si="7"/>
        <v>0</v>
      </c>
      <c r="R20" s="197">
        <f t="shared" si="7"/>
        <v>0</v>
      </c>
      <c r="S20" s="197">
        <f t="shared" si="7"/>
        <v>0</v>
      </c>
      <c r="T20" s="197">
        <f t="shared" si="7"/>
        <v>0</v>
      </c>
      <c r="U20" s="197">
        <f t="shared" si="7"/>
        <v>0</v>
      </c>
      <c r="V20" s="195">
        <f t="shared" si="7"/>
        <v>0</v>
      </c>
      <c r="X20" s="207">
        <f>SUM(X18:X19)</f>
        <v>0</v>
      </c>
      <c r="Y20" s="182"/>
      <c r="Z20" s="207">
        <f>SUM(Z18:Z19)</f>
        <v>0</v>
      </c>
    </row>
    <row r="21" spans="1:26" s="179" customFormat="1" ht="12.75" customHeight="1" x14ac:dyDescent="0.2">
      <c r="A21" s="294" t="s">
        <v>102</v>
      </c>
      <c r="B21" s="174" t="s">
        <v>24</v>
      </c>
      <c r="C21" s="234"/>
      <c r="D21" s="181"/>
      <c r="E21" s="177"/>
      <c r="F21" s="178"/>
      <c r="G21" s="178"/>
      <c r="H21" s="178"/>
      <c r="I21" s="176"/>
      <c r="K21" s="177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80"/>
      <c r="X21" s="181"/>
      <c r="Y21" s="182"/>
      <c r="Z21" s="181"/>
    </row>
    <row r="22" spans="1:26" s="179" customFormat="1" ht="12.75" customHeight="1" x14ac:dyDescent="0.2">
      <c r="A22" s="293" t="s">
        <v>103</v>
      </c>
      <c r="B22" s="214"/>
      <c r="C22" s="235"/>
      <c r="D22" s="191">
        <f>SUM(E22:I22)</f>
        <v>0</v>
      </c>
      <c r="E22" s="186"/>
      <c r="F22" s="202"/>
      <c r="G22" s="202"/>
      <c r="H22" s="202"/>
      <c r="I22" s="188"/>
      <c r="K22" s="186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90"/>
      <c r="X22" s="191">
        <f>V22*W22</f>
        <v>0</v>
      </c>
      <c r="Y22" s="182"/>
      <c r="Z22" s="191">
        <f>X22*Y22</f>
        <v>0</v>
      </c>
    </row>
    <row r="23" spans="1:26" s="179" customFormat="1" ht="12.75" customHeight="1" x14ac:dyDescent="0.2">
      <c r="A23" s="293" t="s">
        <v>100</v>
      </c>
      <c r="B23" s="214"/>
      <c r="C23" s="235"/>
      <c r="D23" s="191">
        <f>SUM(E23:I23)</f>
        <v>600000</v>
      </c>
      <c r="E23" s="186">
        <v>200000</v>
      </c>
      <c r="F23" s="202">
        <v>100000</v>
      </c>
      <c r="G23" s="202">
        <v>100000</v>
      </c>
      <c r="H23" s="202">
        <v>100000</v>
      </c>
      <c r="I23" s="188">
        <v>100000</v>
      </c>
      <c r="K23" s="186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90"/>
      <c r="X23" s="191">
        <f t="shared" ref="X23" si="8">V23*W23</f>
        <v>0</v>
      </c>
      <c r="Y23" s="182"/>
      <c r="Z23" s="191">
        <f t="shared" ref="Z23" si="9">X23*Y23</f>
        <v>0</v>
      </c>
    </row>
    <row r="24" spans="1:26" s="179" customFormat="1" ht="12.75" customHeight="1" x14ac:dyDescent="0.2">
      <c r="A24" s="192"/>
      <c r="B24" s="194" t="s">
        <v>23</v>
      </c>
      <c r="C24" s="233"/>
      <c r="D24" s="207">
        <f t="shared" ref="D24:I24" si="10">SUM(D22:D23)</f>
        <v>600000</v>
      </c>
      <c r="E24" s="204">
        <f t="shared" si="10"/>
        <v>200000</v>
      </c>
      <c r="F24" s="205">
        <f t="shared" si="10"/>
        <v>100000</v>
      </c>
      <c r="G24" s="205">
        <f t="shared" si="10"/>
        <v>100000</v>
      </c>
      <c r="H24" s="205">
        <f t="shared" si="10"/>
        <v>100000</v>
      </c>
      <c r="I24" s="203">
        <f t="shared" si="10"/>
        <v>100000</v>
      </c>
      <c r="K24" s="206">
        <f t="shared" ref="K24:V24" si="11">SUM(K22:K23)</f>
        <v>0</v>
      </c>
      <c r="L24" s="197">
        <f t="shared" si="11"/>
        <v>0</v>
      </c>
      <c r="M24" s="197">
        <f t="shared" si="11"/>
        <v>0</v>
      </c>
      <c r="N24" s="197">
        <f t="shared" si="11"/>
        <v>0</v>
      </c>
      <c r="O24" s="197">
        <f t="shared" si="11"/>
        <v>0</v>
      </c>
      <c r="P24" s="197">
        <f t="shared" si="11"/>
        <v>0</v>
      </c>
      <c r="Q24" s="197">
        <f t="shared" si="11"/>
        <v>0</v>
      </c>
      <c r="R24" s="197">
        <f t="shared" si="11"/>
        <v>0</v>
      </c>
      <c r="S24" s="197">
        <f t="shared" si="11"/>
        <v>0</v>
      </c>
      <c r="T24" s="197">
        <f t="shared" si="11"/>
        <v>0</v>
      </c>
      <c r="U24" s="197">
        <f t="shared" si="11"/>
        <v>0</v>
      </c>
      <c r="V24" s="195">
        <f t="shared" si="11"/>
        <v>0</v>
      </c>
      <c r="X24" s="207">
        <f>SUM(X22:X23)</f>
        <v>0</v>
      </c>
      <c r="Y24" s="182"/>
      <c r="Z24" s="207">
        <f>SUM(Z22:Z23)</f>
        <v>0</v>
      </c>
    </row>
    <row r="25" spans="1:26" s="78" customFormat="1" ht="14.25" customHeight="1" x14ac:dyDescent="0.2">
      <c r="A25" s="253" t="s">
        <v>144</v>
      </c>
      <c r="B25" s="254"/>
      <c r="C25" s="254"/>
      <c r="D25" s="147">
        <f t="shared" ref="D25:I25" si="12">SUM(D20+D24)</f>
        <v>900000</v>
      </c>
      <c r="E25" s="132">
        <f t="shared" si="12"/>
        <v>300000</v>
      </c>
      <c r="F25" s="135">
        <f t="shared" si="12"/>
        <v>150000</v>
      </c>
      <c r="G25" s="135">
        <f t="shared" si="12"/>
        <v>150000</v>
      </c>
      <c r="H25" s="135">
        <f t="shared" si="12"/>
        <v>150000</v>
      </c>
      <c r="I25" s="128">
        <f t="shared" si="12"/>
        <v>150000</v>
      </c>
      <c r="K25" s="163">
        <f t="shared" ref="K25:V25" si="13">SUM(K20+K24)</f>
        <v>0</v>
      </c>
      <c r="L25" s="135">
        <f t="shared" si="13"/>
        <v>0</v>
      </c>
      <c r="M25" s="135">
        <f t="shared" si="13"/>
        <v>0</v>
      </c>
      <c r="N25" s="135">
        <f t="shared" si="13"/>
        <v>0</v>
      </c>
      <c r="O25" s="135">
        <f t="shared" si="13"/>
        <v>0</v>
      </c>
      <c r="P25" s="135">
        <f t="shared" si="13"/>
        <v>0</v>
      </c>
      <c r="Q25" s="135">
        <f t="shared" si="13"/>
        <v>0</v>
      </c>
      <c r="R25" s="135">
        <f t="shared" si="13"/>
        <v>0</v>
      </c>
      <c r="S25" s="135">
        <f t="shared" si="13"/>
        <v>0</v>
      </c>
      <c r="T25" s="135">
        <f t="shared" si="13"/>
        <v>0</v>
      </c>
      <c r="U25" s="135">
        <f t="shared" si="13"/>
        <v>0</v>
      </c>
      <c r="V25" s="128">
        <f t="shared" si="13"/>
        <v>0</v>
      </c>
      <c r="X25" s="147">
        <f>SUM(X20+X24)</f>
        <v>0</v>
      </c>
      <c r="Y25" s="145"/>
      <c r="Z25" s="128">
        <f>SUM(Z20+Z24)</f>
        <v>0</v>
      </c>
    </row>
    <row r="26" spans="1:26" s="78" customFormat="1" ht="19.5" customHeight="1" x14ac:dyDescent="0.2">
      <c r="A26" s="260" t="str">
        <f>Ringkasan!A30</f>
        <v>B. Pencegahan dan Tanggap Kebakaran Hutan</v>
      </c>
      <c r="B26" s="261"/>
      <c r="C26" s="261"/>
      <c r="D26" s="146"/>
      <c r="E26" s="118"/>
      <c r="F26" s="119"/>
      <c r="G26" s="119"/>
      <c r="H26" s="119"/>
      <c r="I26" s="106"/>
      <c r="K26" s="118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04"/>
      <c r="X26" s="146"/>
      <c r="Y26" s="145"/>
      <c r="Z26" s="146"/>
    </row>
    <row r="27" spans="1:26" s="78" customFormat="1" ht="11.25" customHeight="1" x14ac:dyDescent="0.2">
      <c r="A27" s="83" t="s">
        <v>104</v>
      </c>
      <c r="B27" s="59" t="s">
        <v>22</v>
      </c>
      <c r="C27" s="236"/>
      <c r="D27" s="146"/>
      <c r="E27" s="118"/>
      <c r="F27" s="119"/>
      <c r="G27" s="119"/>
      <c r="H27" s="119"/>
      <c r="I27" s="106"/>
      <c r="K27" s="118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04"/>
      <c r="X27" s="146"/>
      <c r="Y27" s="145"/>
      <c r="Z27" s="146"/>
    </row>
    <row r="28" spans="1:26" s="78" customFormat="1" ht="11.25" customHeight="1" x14ac:dyDescent="0.2">
      <c r="A28" s="60" t="s">
        <v>105</v>
      </c>
      <c r="B28" s="61"/>
      <c r="C28" s="237"/>
      <c r="D28" s="143">
        <f>SUM(E28:I28)</f>
        <v>600000</v>
      </c>
      <c r="E28" s="120">
        <v>200000</v>
      </c>
      <c r="F28" s="129">
        <v>100000</v>
      </c>
      <c r="G28" s="129">
        <v>100000</v>
      </c>
      <c r="H28" s="129">
        <v>100000</v>
      </c>
      <c r="I28" s="127">
        <v>100000</v>
      </c>
      <c r="K28" s="120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52"/>
      <c r="X28" s="143">
        <f t="shared" ref="X28:X29" si="14">V28*W28</f>
        <v>0</v>
      </c>
      <c r="Y28" s="145"/>
      <c r="Z28" s="143">
        <f t="shared" ref="Z28:Z29" si="15">X28*Y28</f>
        <v>0</v>
      </c>
    </row>
    <row r="29" spans="1:26" s="78" customFormat="1" ht="11.25" customHeight="1" x14ac:dyDescent="0.2">
      <c r="A29" s="60" t="s">
        <v>106</v>
      </c>
      <c r="B29" s="61"/>
      <c r="C29" s="237"/>
      <c r="D29" s="143">
        <f>SUM(E29:I29)</f>
        <v>0</v>
      </c>
      <c r="E29" s="120"/>
      <c r="F29" s="129"/>
      <c r="G29" s="129"/>
      <c r="H29" s="129"/>
      <c r="I29" s="127"/>
      <c r="K29" s="120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52"/>
      <c r="X29" s="143">
        <f t="shared" si="14"/>
        <v>0</v>
      </c>
      <c r="Y29" s="145"/>
      <c r="Z29" s="143">
        <f t="shared" si="15"/>
        <v>0</v>
      </c>
    </row>
    <row r="30" spans="1:26" s="78" customFormat="1" ht="11.25" customHeight="1" x14ac:dyDescent="0.2">
      <c r="A30" s="84"/>
      <c r="B30" s="62" t="s">
        <v>23</v>
      </c>
      <c r="C30" s="63"/>
      <c r="D30" s="144">
        <f>SUM(D28:D29)</f>
        <v>600000</v>
      </c>
      <c r="E30" s="131">
        <f t="shared" ref="E30:I30" si="16">SUM(E28:E29)</f>
        <v>200000</v>
      </c>
      <c r="F30" s="134">
        <f t="shared" si="16"/>
        <v>100000</v>
      </c>
      <c r="G30" s="134">
        <f t="shared" si="16"/>
        <v>100000</v>
      </c>
      <c r="H30" s="134">
        <f t="shared" si="16"/>
        <v>100000</v>
      </c>
      <c r="I30" s="107">
        <f t="shared" si="16"/>
        <v>100000</v>
      </c>
      <c r="K30" s="116">
        <f t="shared" ref="K30:V30" si="17">SUM(K28:K29)</f>
        <v>0</v>
      </c>
      <c r="L30" s="117">
        <f t="shared" si="17"/>
        <v>0</v>
      </c>
      <c r="M30" s="117">
        <f t="shared" si="17"/>
        <v>0</v>
      </c>
      <c r="N30" s="117">
        <f t="shared" si="17"/>
        <v>0</v>
      </c>
      <c r="O30" s="117">
        <f t="shared" si="17"/>
        <v>0</v>
      </c>
      <c r="P30" s="117">
        <f t="shared" si="17"/>
        <v>0</v>
      </c>
      <c r="Q30" s="117">
        <f t="shared" si="17"/>
        <v>0</v>
      </c>
      <c r="R30" s="117">
        <f t="shared" si="17"/>
        <v>0</v>
      </c>
      <c r="S30" s="117">
        <f t="shared" si="17"/>
        <v>0</v>
      </c>
      <c r="T30" s="117">
        <f t="shared" si="17"/>
        <v>0</v>
      </c>
      <c r="U30" s="117">
        <f t="shared" si="17"/>
        <v>0</v>
      </c>
      <c r="V30" s="108">
        <f t="shared" si="17"/>
        <v>0</v>
      </c>
      <c r="X30" s="144">
        <f>SUM(X28:X29)</f>
        <v>0</v>
      </c>
      <c r="Y30" s="145"/>
      <c r="Z30" s="144">
        <f>SUM(Z28:Z29)</f>
        <v>0</v>
      </c>
    </row>
    <row r="31" spans="1:26" s="78" customFormat="1" ht="11.25" customHeight="1" x14ac:dyDescent="0.2">
      <c r="A31" s="83" t="s">
        <v>107</v>
      </c>
      <c r="B31" s="59" t="s">
        <v>34</v>
      </c>
      <c r="C31" s="65"/>
      <c r="D31" s="146"/>
      <c r="E31" s="118"/>
      <c r="F31" s="119"/>
      <c r="G31" s="119"/>
      <c r="H31" s="119"/>
      <c r="I31" s="106"/>
      <c r="K31" s="118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04"/>
      <c r="X31" s="146"/>
      <c r="Y31" s="145"/>
      <c r="Z31" s="146"/>
    </row>
    <row r="32" spans="1:26" s="78" customFormat="1" ht="11.25" customHeight="1" x14ac:dyDescent="0.2">
      <c r="A32" s="60" t="s">
        <v>108</v>
      </c>
      <c r="B32" s="61"/>
      <c r="C32" s="237"/>
      <c r="D32" s="143">
        <f>SUM(E32:I32)</f>
        <v>0</v>
      </c>
      <c r="E32" s="120"/>
      <c r="F32" s="105"/>
      <c r="G32" s="105"/>
      <c r="H32" s="105"/>
      <c r="I32" s="127"/>
      <c r="K32" s="120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52"/>
      <c r="X32" s="143">
        <f t="shared" ref="X32:X33" si="18">V32*W32</f>
        <v>0</v>
      </c>
      <c r="Y32" s="145"/>
      <c r="Z32" s="143">
        <f t="shared" ref="Z32:Z33" si="19">X32*Y32</f>
        <v>0</v>
      </c>
    </row>
    <row r="33" spans="1:26" s="78" customFormat="1" ht="11.25" customHeight="1" x14ac:dyDescent="0.2">
      <c r="A33" s="60" t="s">
        <v>109</v>
      </c>
      <c r="B33" s="61"/>
      <c r="C33" s="113"/>
      <c r="D33" s="143">
        <f>SUM(E33:I33)</f>
        <v>0</v>
      </c>
      <c r="E33" s="120"/>
      <c r="F33" s="105"/>
      <c r="G33" s="105"/>
      <c r="H33" s="105"/>
      <c r="I33" s="127"/>
      <c r="K33" s="120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52"/>
      <c r="X33" s="143">
        <f t="shared" si="18"/>
        <v>0</v>
      </c>
      <c r="Y33" s="145"/>
      <c r="Z33" s="143">
        <f t="shared" si="19"/>
        <v>0</v>
      </c>
    </row>
    <row r="34" spans="1:26" s="78" customFormat="1" ht="11.25" customHeight="1" x14ac:dyDescent="0.2">
      <c r="A34" s="84"/>
      <c r="B34" s="62" t="s">
        <v>23</v>
      </c>
      <c r="C34" s="66"/>
      <c r="D34" s="148">
        <f>SUM(D32:D33)</f>
        <v>0</v>
      </c>
      <c r="E34" s="115">
        <f t="shared" ref="E34:I34" si="20">SUM(E32:E33)</f>
        <v>0</v>
      </c>
      <c r="F34" s="117">
        <f t="shared" si="20"/>
        <v>0</v>
      </c>
      <c r="G34" s="117">
        <f t="shared" si="20"/>
        <v>0</v>
      </c>
      <c r="H34" s="117">
        <f t="shared" si="20"/>
        <v>0</v>
      </c>
      <c r="I34" s="108">
        <f t="shared" si="20"/>
        <v>0</v>
      </c>
      <c r="K34" s="122">
        <f t="shared" ref="K34:V34" si="21">SUM(K32:K33)</f>
        <v>0</v>
      </c>
      <c r="L34" s="123">
        <f t="shared" si="21"/>
        <v>0</v>
      </c>
      <c r="M34" s="123">
        <f t="shared" si="21"/>
        <v>0</v>
      </c>
      <c r="N34" s="123">
        <f t="shared" si="21"/>
        <v>0</v>
      </c>
      <c r="O34" s="123">
        <f t="shared" si="21"/>
        <v>0</v>
      </c>
      <c r="P34" s="123">
        <f t="shared" si="21"/>
        <v>0</v>
      </c>
      <c r="Q34" s="123">
        <f t="shared" si="21"/>
        <v>0</v>
      </c>
      <c r="R34" s="123">
        <f t="shared" si="21"/>
        <v>0</v>
      </c>
      <c r="S34" s="123">
        <f t="shared" si="21"/>
        <v>0</v>
      </c>
      <c r="T34" s="123">
        <f t="shared" si="21"/>
        <v>0</v>
      </c>
      <c r="U34" s="123">
        <f t="shared" si="21"/>
        <v>0</v>
      </c>
      <c r="V34" s="153">
        <f t="shared" si="21"/>
        <v>0</v>
      </c>
      <c r="X34" s="148">
        <f>SUM(X32:X33)</f>
        <v>0</v>
      </c>
      <c r="Y34" s="145"/>
      <c r="Z34" s="148">
        <f>SUM(Z32:Z33)</f>
        <v>0</v>
      </c>
    </row>
    <row r="35" spans="1:26" s="78" customFormat="1" ht="14.25" customHeight="1" x14ac:dyDescent="0.2">
      <c r="A35" s="253" t="s">
        <v>144</v>
      </c>
      <c r="B35" s="254"/>
      <c r="C35" s="254"/>
      <c r="D35" s="149">
        <f>SUM(D34+D30)</f>
        <v>600000</v>
      </c>
      <c r="E35" s="124">
        <f t="shared" ref="E35:I35" si="22">SUM(E34+E30)</f>
        <v>200000</v>
      </c>
      <c r="F35" s="125">
        <f t="shared" si="22"/>
        <v>100000</v>
      </c>
      <c r="G35" s="125">
        <f t="shared" si="22"/>
        <v>100000</v>
      </c>
      <c r="H35" s="125">
        <f t="shared" si="22"/>
        <v>100000</v>
      </c>
      <c r="I35" s="109">
        <f t="shared" si="22"/>
        <v>100000</v>
      </c>
      <c r="K35" s="164">
        <f t="shared" ref="K35:V35" si="23">SUM(K34+K30)</f>
        <v>0</v>
      </c>
      <c r="L35" s="125">
        <f t="shared" si="23"/>
        <v>0</v>
      </c>
      <c r="M35" s="125">
        <f t="shared" si="23"/>
        <v>0</v>
      </c>
      <c r="N35" s="125">
        <f t="shared" si="23"/>
        <v>0</v>
      </c>
      <c r="O35" s="125">
        <f t="shared" si="23"/>
        <v>0</v>
      </c>
      <c r="P35" s="125">
        <f t="shared" si="23"/>
        <v>0</v>
      </c>
      <c r="Q35" s="125">
        <f t="shared" si="23"/>
        <v>0</v>
      </c>
      <c r="R35" s="125">
        <f t="shared" si="23"/>
        <v>0</v>
      </c>
      <c r="S35" s="125">
        <f t="shared" si="23"/>
        <v>0</v>
      </c>
      <c r="T35" s="125">
        <f t="shared" si="23"/>
        <v>0</v>
      </c>
      <c r="U35" s="125">
        <f t="shared" si="23"/>
        <v>0</v>
      </c>
      <c r="V35" s="109">
        <f t="shared" si="23"/>
        <v>0</v>
      </c>
      <c r="X35" s="149">
        <f>SUM(X34+X30)</f>
        <v>0</v>
      </c>
      <c r="Y35" s="145"/>
      <c r="Z35" s="149">
        <f>SUM(Z34+Z30)</f>
        <v>0</v>
      </c>
    </row>
    <row r="36" spans="1:26" s="78" customFormat="1" ht="20.25" customHeight="1" x14ac:dyDescent="0.2">
      <c r="A36" s="260" t="str">
        <f>Ringkasan!A31</f>
        <v>C. Penegakan Hukum</v>
      </c>
      <c r="B36" s="261"/>
      <c r="C36" s="261"/>
      <c r="D36" s="146"/>
      <c r="E36" s="118"/>
      <c r="F36" s="119"/>
      <c r="G36" s="119"/>
      <c r="H36" s="119"/>
      <c r="I36" s="106"/>
      <c r="K36" s="118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04"/>
      <c r="X36" s="146"/>
      <c r="Y36" s="145"/>
      <c r="Z36" s="146"/>
    </row>
    <row r="37" spans="1:26" s="179" customFormat="1" ht="11.25" customHeight="1" x14ac:dyDescent="0.2">
      <c r="A37" s="173" t="s">
        <v>110</v>
      </c>
      <c r="B37" s="174" t="s">
        <v>22</v>
      </c>
      <c r="C37" s="175"/>
      <c r="D37" s="181"/>
      <c r="E37" s="177"/>
      <c r="F37" s="178"/>
      <c r="G37" s="178"/>
      <c r="H37" s="178"/>
      <c r="I37" s="176"/>
      <c r="K37" s="177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80"/>
      <c r="X37" s="181"/>
      <c r="Y37" s="182"/>
      <c r="Z37" s="181"/>
    </row>
    <row r="38" spans="1:26" s="179" customFormat="1" ht="11.25" customHeight="1" x14ac:dyDescent="0.2">
      <c r="A38" s="183" t="s">
        <v>111</v>
      </c>
      <c r="B38" s="184"/>
      <c r="C38" s="235"/>
      <c r="D38" s="191">
        <f>SUM(E38:I38)</f>
        <v>0</v>
      </c>
      <c r="E38" s="186"/>
      <c r="F38" s="187"/>
      <c r="G38" s="187"/>
      <c r="H38" s="187"/>
      <c r="I38" s="188"/>
      <c r="K38" s="186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90"/>
      <c r="X38" s="191">
        <f t="shared" ref="X38:X39" si="24">V38*W38</f>
        <v>0</v>
      </c>
      <c r="Y38" s="182"/>
      <c r="Z38" s="191">
        <f t="shared" ref="Z38:Z39" si="25">X38*Y38</f>
        <v>0</v>
      </c>
    </row>
    <row r="39" spans="1:26" s="179" customFormat="1" ht="11.25" customHeight="1" x14ac:dyDescent="0.2">
      <c r="A39" s="183" t="s">
        <v>111</v>
      </c>
      <c r="B39" s="184"/>
      <c r="C39" s="235"/>
      <c r="D39" s="191">
        <f>SUM(E39:I39)</f>
        <v>0</v>
      </c>
      <c r="E39" s="186"/>
      <c r="F39" s="187"/>
      <c r="G39" s="187"/>
      <c r="H39" s="187"/>
      <c r="I39" s="188"/>
      <c r="K39" s="186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90"/>
      <c r="X39" s="191">
        <f t="shared" si="24"/>
        <v>0</v>
      </c>
      <c r="Y39" s="182"/>
      <c r="Z39" s="191">
        <f t="shared" si="25"/>
        <v>0</v>
      </c>
    </row>
    <row r="40" spans="1:26" s="179" customFormat="1" ht="11.25" customHeight="1" x14ac:dyDescent="0.2">
      <c r="A40" s="192"/>
      <c r="B40" s="193" t="s">
        <v>23</v>
      </c>
      <c r="C40" s="194"/>
      <c r="D40" s="201">
        <f>SUM(D38:D39)</f>
        <v>0</v>
      </c>
      <c r="E40" s="196">
        <f t="shared" ref="E40:I40" si="26">SUM(E38:E39)</f>
        <v>0</v>
      </c>
      <c r="F40" s="197">
        <f t="shared" si="26"/>
        <v>0</v>
      </c>
      <c r="G40" s="197">
        <f t="shared" si="26"/>
        <v>0</v>
      </c>
      <c r="H40" s="197">
        <f t="shared" si="26"/>
        <v>0</v>
      </c>
      <c r="I40" s="195">
        <f t="shared" si="26"/>
        <v>0</v>
      </c>
      <c r="K40" s="198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200"/>
      <c r="X40" s="201">
        <f>SUM(X38:X39)</f>
        <v>0</v>
      </c>
      <c r="Y40" s="182"/>
      <c r="Z40" s="201">
        <f>SUM(Z38:Z39)</f>
        <v>0</v>
      </c>
    </row>
    <row r="41" spans="1:26" s="179" customFormat="1" ht="11.25" customHeight="1" x14ac:dyDescent="0.2">
      <c r="A41" s="173" t="s">
        <v>112</v>
      </c>
      <c r="B41" s="174" t="s">
        <v>34</v>
      </c>
      <c r="C41" s="175"/>
      <c r="D41" s="181"/>
      <c r="E41" s="177"/>
      <c r="F41" s="178"/>
      <c r="G41" s="178"/>
      <c r="H41" s="178"/>
      <c r="I41" s="176"/>
      <c r="K41" s="177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80"/>
      <c r="X41" s="181"/>
      <c r="Y41" s="182"/>
      <c r="Z41" s="181"/>
    </row>
    <row r="42" spans="1:26" s="179" customFormat="1" ht="11.25" customHeight="1" x14ac:dyDescent="0.2">
      <c r="A42" s="183" t="s">
        <v>113</v>
      </c>
      <c r="B42" s="184"/>
      <c r="C42" s="175"/>
      <c r="D42" s="191">
        <f>SUM(E42:I42)</f>
        <v>600000</v>
      </c>
      <c r="E42" s="186">
        <v>200000</v>
      </c>
      <c r="F42" s="202">
        <v>100000</v>
      </c>
      <c r="G42" s="202">
        <v>100000</v>
      </c>
      <c r="H42" s="202">
        <v>100000</v>
      </c>
      <c r="I42" s="188">
        <v>100000</v>
      </c>
      <c r="K42" s="177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80"/>
      <c r="X42" s="191">
        <f t="shared" ref="X42:X43" si="27">V42*W42</f>
        <v>0</v>
      </c>
      <c r="Y42" s="182"/>
      <c r="Z42" s="191">
        <f t="shared" ref="Z42:Z43" si="28">X42*Y42</f>
        <v>0</v>
      </c>
    </row>
    <row r="43" spans="1:26" s="179" customFormat="1" ht="11.25" customHeight="1" x14ac:dyDescent="0.2">
      <c r="A43" s="183" t="s">
        <v>114</v>
      </c>
      <c r="B43" s="184"/>
      <c r="C43" s="175"/>
      <c r="D43" s="191">
        <f>SUM(E43:I43)</f>
        <v>0</v>
      </c>
      <c r="E43" s="177"/>
      <c r="F43" s="178"/>
      <c r="G43" s="178"/>
      <c r="H43" s="178"/>
      <c r="I43" s="188"/>
      <c r="K43" s="177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80"/>
      <c r="X43" s="191">
        <f t="shared" si="27"/>
        <v>0</v>
      </c>
      <c r="Y43" s="182"/>
      <c r="Z43" s="191">
        <f t="shared" si="28"/>
        <v>0</v>
      </c>
    </row>
    <row r="44" spans="1:26" s="179" customFormat="1" ht="11.25" customHeight="1" x14ac:dyDescent="0.2">
      <c r="A44" s="192"/>
      <c r="B44" s="193" t="s">
        <v>23</v>
      </c>
      <c r="C44" s="194"/>
      <c r="D44" s="201">
        <f>SUM(D42:D43)</f>
        <v>600000</v>
      </c>
      <c r="E44" s="196">
        <f t="shared" ref="E44:I44" si="29">SUM(E42:E43)</f>
        <v>200000</v>
      </c>
      <c r="F44" s="197">
        <f t="shared" si="29"/>
        <v>100000</v>
      </c>
      <c r="G44" s="197">
        <f t="shared" si="29"/>
        <v>100000</v>
      </c>
      <c r="H44" s="197">
        <f t="shared" si="29"/>
        <v>100000</v>
      </c>
      <c r="I44" s="195">
        <f t="shared" si="29"/>
        <v>100000</v>
      </c>
      <c r="K44" s="198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200"/>
      <c r="X44" s="201">
        <f>SUM(X42:X43)</f>
        <v>0</v>
      </c>
      <c r="Y44" s="182"/>
      <c r="Z44" s="201">
        <f>SUM(Z42:Z43)</f>
        <v>0</v>
      </c>
    </row>
    <row r="45" spans="1:26" s="78" customFormat="1" ht="14.25" customHeight="1" x14ac:dyDescent="0.2">
      <c r="A45" s="253" t="s">
        <v>144</v>
      </c>
      <c r="B45" s="254"/>
      <c r="C45" s="254"/>
      <c r="D45" s="149">
        <f>SUM(D44+D40)</f>
        <v>600000</v>
      </c>
      <c r="E45" s="124">
        <f t="shared" ref="E45:I45" si="30">SUM(E44+E40)</f>
        <v>200000</v>
      </c>
      <c r="F45" s="125">
        <f t="shared" si="30"/>
        <v>100000</v>
      </c>
      <c r="G45" s="125">
        <f t="shared" si="30"/>
        <v>100000</v>
      </c>
      <c r="H45" s="125">
        <f t="shared" si="30"/>
        <v>100000</v>
      </c>
      <c r="I45" s="109">
        <f t="shared" si="30"/>
        <v>100000</v>
      </c>
      <c r="K45" s="164">
        <f t="shared" ref="K45:V45" si="31">SUM(K44+K40)</f>
        <v>0</v>
      </c>
      <c r="L45" s="125">
        <f t="shared" si="31"/>
        <v>0</v>
      </c>
      <c r="M45" s="125">
        <f t="shared" si="31"/>
        <v>0</v>
      </c>
      <c r="N45" s="125">
        <f t="shared" si="31"/>
        <v>0</v>
      </c>
      <c r="O45" s="125">
        <f t="shared" si="31"/>
        <v>0</v>
      </c>
      <c r="P45" s="125">
        <f t="shared" si="31"/>
        <v>0</v>
      </c>
      <c r="Q45" s="125">
        <f t="shared" si="31"/>
        <v>0</v>
      </c>
      <c r="R45" s="125">
        <f t="shared" si="31"/>
        <v>0</v>
      </c>
      <c r="S45" s="125">
        <f t="shared" si="31"/>
        <v>0</v>
      </c>
      <c r="T45" s="125">
        <f t="shared" si="31"/>
        <v>0</v>
      </c>
      <c r="U45" s="125">
        <f t="shared" si="31"/>
        <v>0</v>
      </c>
      <c r="V45" s="109">
        <f t="shared" si="31"/>
        <v>0</v>
      </c>
      <c r="X45" s="149">
        <f>SUM(X44+X40)</f>
        <v>0</v>
      </c>
      <c r="Y45" s="145"/>
      <c r="Z45" s="149">
        <f>SUM(Z44+Z40)</f>
        <v>0</v>
      </c>
    </row>
    <row r="46" spans="1:26" s="78" customFormat="1" ht="20.25" customHeight="1" x14ac:dyDescent="0.2">
      <c r="A46" s="255" t="str">
        <f>Ringkasan!A32</f>
        <v>3. Kegiatan Diluar Kawasan Lindung Pada Kawasan Lanskap</v>
      </c>
      <c r="B46" s="256"/>
      <c r="C46" s="256"/>
      <c r="D46" s="146"/>
      <c r="E46" s="118"/>
      <c r="F46" s="119"/>
      <c r="G46" s="119"/>
      <c r="H46" s="119"/>
      <c r="I46" s="106"/>
      <c r="K46" s="118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04"/>
      <c r="X46" s="146"/>
      <c r="Y46" s="145"/>
      <c r="Z46" s="146"/>
    </row>
    <row r="47" spans="1:26" s="78" customFormat="1" ht="20.25" customHeight="1" x14ac:dyDescent="0.2">
      <c r="A47" s="170" t="str">
        <f>Ringkasan!A33</f>
        <v>A. Peningkatan Ekonomi Masyarakat</v>
      </c>
      <c r="B47" s="171"/>
      <c r="C47" s="171"/>
      <c r="D47" s="146"/>
      <c r="E47" s="118"/>
      <c r="F47" s="119"/>
      <c r="G47" s="119"/>
      <c r="H47" s="119"/>
      <c r="I47" s="106"/>
      <c r="K47" s="118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04"/>
      <c r="X47" s="146"/>
      <c r="Y47" s="145"/>
      <c r="Z47" s="146"/>
    </row>
    <row r="48" spans="1:26" s="179" customFormat="1" ht="11.25" customHeight="1" x14ac:dyDescent="0.2">
      <c r="A48" s="173" t="s">
        <v>119</v>
      </c>
      <c r="B48" s="174" t="s">
        <v>22</v>
      </c>
      <c r="C48" s="175"/>
      <c r="D48" s="181"/>
      <c r="E48" s="177"/>
      <c r="F48" s="178"/>
      <c r="G48" s="178"/>
      <c r="H48" s="178"/>
      <c r="I48" s="176"/>
      <c r="K48" s="177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80"/>
      <c r="X48" s="181"/>
      <c r="Y48" s="182"/>
      <c r="Z48" s="181"/>
    </row>
    <row r="49" spans="1:26" s="179" customFormat="1" ht="11.25" customHeight="1" x14ac:dyDescent="0.2">
      <c r="A49" s="183" t="s">
        <v>120</v>
      </c>
      <c r="B49" s="184"/>
      <c r="C49" s="235"/>
      <c r="D49" s="191">
        <f>SUM(E49:I49)</f>
        <v>0</v>
      </c>
      <c r="E49" s="186"/>
      <c r="F49" s="187"/>
      <c r="G49" s="187"/>
      <c r="H49" s="187"/>
      <c r="I49" s="188"/>
      <c r="K49" s="186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90"/>
      <c r="X49" s="191">
        <f t="shared" ref="X49:X50" si="32">V49*W49</f>
        <v>0</v>
      </c>
      <c r="Y49" s="182"/>
      <c r="Z49" s="191">
        <f t="shared" ref="Z49:Z50" si="33">X49*Y49</f>
        <v>0</v>
      </c>
    </row>
    <row r="50" spans="1:26" s="179" customFormat="1" ht="11.25" customHeight="1" x14ac:dyDescent="0.2">
      <c r="A50" s="183" t="s">
        <v>120</v>
      </c>
      <c r="B50" s="184"/>
      <c r="C50" s="235"/>
      <c r="D50" s="191">
        <f>SUM(E50:I50)</f>
        <v>0</v>
      </c>
      <c r="E50" s="186"/>
      <c r="F50" s="187"/>
      <c r="G50" s="187"/>
      <c r="H50" s="187"/>
      <c r="I50" s="188"/>
      <c r="K50" s="186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90"/>
      <c r="X50" s="191">
        <f t="shared" si="32"/>
        <v>0</v>
      </c>
      <c r="Y50" s="182"/>
      <c r="Z50" s="191">
        <f t="shared" si="33"/>
        <v>0</v>
      </c>
    </row>
    <row r="51" spans="1:26" s="179" customFormat="1" ht="11.25" customHeight="1" x14ac:dyDescent="0.2">
      <c r="A51" s="192"/>
      <c r="B51" s="193" t="s">
        <v>23</v>
      </c>
      <c r="C51" s="194"/>
      <c r="D51" s="201">
        <f>SUM(D49:D50)</f>
        <v>0</v>
      </c>
      <c r="E51" s="196">
        <f t="shared" ref="E51:I51" si="34">SUM(E49:E50)</f>
        <v>0</v>
      </c>
      <c r="F51" s="197">
        <f t="shared" si="34"/>
        <v>0</v>
      </c>
      <c r="G51" s="197">
        <f t="shared" si="34"/>
        <v>0</v>
      </c>
      <c r="H51" s="197">
        <f t="shared" si="34"/>
        <v>0</v>
      </c>
      <c r="I51" s="195">
        <f t="shared" si="34"/>
        <v>0</v>
      </c>
      <c r="K51" s="198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200"/>
      <c r="X51" s="201">
        <f>SUM(X49:X50)</f>
        <v>0</v>
      </c>
      <c r="Y51" s="182"/>
      <c r="Z51" s="201">
        <f>SUM(Z49:Z50)</f>
        <v>0</v>
      </c>
    </row>
    <row r="52" spans="1:26" s="179" customFormat="1" ht="11.25" customHeight="1" x14ac:dyDescent="0.2">
      <c r="A52" s="173" t="s">
        <v>121</v>
      </c>
      <c r="B52" s="174" t="s">
        <v>34</v>
      </c>
      <c r="C52" s="175"/>
      <c r="D52" s="181"/>
      <c r="E52" s="177"/>
      <c r="F52" s="178"/>
      <c r="G52" s="178"/>
      <c r="H52" s="178"/>
      <c r="I52" s="176"/>
      <c r="K52" s="177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80"/>
      <c r="X52" s="181"/>
      <c r="Y52" s="182"/>
      <c r="Z52" s="181"/>
    </row>
    <row r="53" spans="1:26" s="179" customFormat="1" ht="11.25" customHeight="1" x14ac:dyDescent="0.2">
      <c r="A53" s="183" t="s">
        <v>122</v>
      </c>
      <c r="B53" s="184"/>
      <c r="C53" s="175"/>
      <c r="D53" s="191">
        <f>SUM(E53:I53)</f>
        <v>600000</v>
      </c>
      <c r="E53" s="186">
        <v>200000</v>
      </c>
      <c r="F53" s="202">
        <v>100000</v>
      </c>
      <c r="G53" s="202">
        <v>100000</v>
      </c>
      <c r="H53" s="202">
        <v>100000</v>
      </c>
      <c r="I53" s="188">
        <v>100000</v>
      </c>
      <c r="K53" s="177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80"/>
      <c r="X53" s="191">
        <f t="shared" ref="X53:X54" si="35">V53*W53</f>
        <v>0</v>
      </c>
      <c r="Y53" s="182"/>
      <c r="Z53" s="191">
        <f t="shared" ref="Z53:Z54" si="36">X53*Y53</f>
        <v>0</v>
      </c>
    </row>
    <row r="54" spans="1:26" s="179" customFormat="1" ht="11.25" customHeight="1" x14ac:dyDescent="0.2">
      <c r="A54" s="183" t="s">
        <v>123</v>
      </c>
      <c r="B54" s="184"/>
      <c r="C54" s="175"/>
      <c r="D54" s="191">
        <f>SUM(E54:I54)</f>
        <v>0</v>
      </c>
      <c r="E54" s="177"/>
      <c r="F54" s="178"/>
      <c r="G54" s="178"/>
      <c r="H54" s="178"/>
      <c r="I54" s="188"/>
      <c r="K54" s="177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80"/>
      <c r="X54" s="191">
        <f t="shared" si="35"/>
        <v>0</v>
      </c>
      <c r="Y54" s="182"/>
      <c r="Z54" s="191">
        <f t="shared" si="36"/>
        <v>0</v>
      </c>
    </row>
    <row r="55" spans="1:26" s="78" customFormat="1" ht="15" customHeight="1" x14ac:dyDescent="0.2">
      <c r="A55" s="84"/>
      <c r="B55" s="62" t="s">
        <v>23</v>
      </c>
      <c r="C55" s="66"/>
      <c r="D55" s="148">
        <f>SUM(D53:D54)</f>
        <v>600000</v>
      </c>
      <c r="E55" s="115">
        <f t="shared" ref="E55:I55" si="37">SUM(E53:E54)</f>
        <v>200000</v>
      </c>
      <c r="F55" s="117">
        <f t="shared" si="37"/>
        <v>100000</v>
      </c>
      <c r="G55" s="117">
        <f t="shared" si="37"/>
        <v>100000</v>
      </c>
      <c r="H55" s="117">
        <f t="shared" si="37"/>
        <v>100000</v>
      </c>
      <c r="I55" s="108">
        <f t="shared" si="37"/>
        <v>100000</v>
      </c>
      <c r="K55" s="122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53"/>
      <c r="X55" s="148">
        <f>SUM(X53:X54)</f>
        <v>0</v>
      </c>
      <c r="Y55" s="145"/>
      <c r="Z55" s="148">
        <f>SUM(Z53:Z54)</f>
        <v>0</v>
      </c>
    </row>
    <row r="56" spans="1:26" s="78" customFormat="1" ht="14.25" customHeight="1" x14ac:dyDescent="0.2">
      <c r="A56" s="253" t="s">
        <v>144</v>
      </c>
      <c r="B56" s="254"/>
      <c r="C56" s="254"/>
      <c r="D56" s="149">
        <f>SUM(D55+D51)</f>
        <v>600000</v>
      </c>
      <c r="E56" s="124">
        <f t="shared" ref="E56:I56" si="38">SUM(E55+E51)</f>
        <v>200000</v>
      </c>
      <c r="F56" s="125">
        <f t="shared" si="38"/>
        <v>100000</v>
      </c>
      <c r="G56" s="125">
        <f t="shared" si="38"/>
        <v>100000</v>
      </c>
      <c r="H56" s="125">
        <f t="shared" si="38"/>
        <v>100000</v>
      </c>
      <c r="I56" s="109">
        <f t="shared" si="38"/>
        <v>100000</v>
      </c>
      <c r="K56" s="164">
        <f t="shared" ref="K56:V56" si="39">SUM(K55+K51)</f>
        <v>0</v>
      </c>
      <c r="L56" s="125">
        <f t="shared" si="39"/>
        <v>0</v>
      </c>
      <c r="M56" s="125">
        <f t="shared" si="39"/>
        <v>0</v>
      </c>
      <c r="N56" s="125">
        <f t="shared" si="39"/>
        <v>0</v>
      </c>
      <c r="O56" s="125">
        <f t="shared" si="39"/>
        <v>0</v>
      </c>
      <c r="P56" s="125">
        <f t="shared" si="39"/>
        <v>0</v>
      </c>
      <c r="Q56" s="125">
        <f t="shared" si="39"/>
        <v>0</v>
      </c>
      <c r="R56" s="125">
        <f t="shared" si="39"/>
        <v>0</v>
      </c>
      <c r="S56" s="125">
        <f t="shared" si="39"/>
        <v>0</v>
      </c>
      <c r="T56" s="125">
        <f t="shared" si="39"/>
        <v>0</v>
      </c>
      <c r="U56" s="125">
        <f t="shared" si="39"/>
        <v>0</v>
      </c>
      <c r="V56" s="109">
        <f t="shared" si="39"/>
        <v>0</v>
      </c>
      <c r="X56" s="149">
        <f>SUM(X55+X51)</f>
        <v>0</v>
      </c>
      <c r="Y56" s="145"/>
      <c r="Z56" s="149">
        <f>SUM(Z55+Z51)</f>
        <v>0</v>
      </c>
    </row>
    <row r="57" spans="1:26" s="78" customFormat="1" ht="20.25" customHeight="1" x14ac:dyDescent="0.2">
      <c r="A57" s="260" t="str">
        <f>Ringkasan!A34</f>
        <v>B. Management Konflik</v>
      </c>
      <c r="B57" s="261"/>
      <c r="C57" s="261"/>
      <c r="D57" s="146"/>
      <c r="E57" s="118"/>
      <c r="F57" s="119"/>
      <c r="G57" s="119"/>
      <c r="H57" s="119"/>
      <c r="I57" s="106"/>
      <c r="K57" s="118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04"/>
      <c r="X57" s="146"/>
      <c r="Y57" s="145"/>
      <c r="Z57" s="146"/>
    </row>
    <row r="58" spans="1:26" s="179" customFormat="1" ht="11.25" customHeight="1" x14ac:dyDescent="0.2">
      <c r="A58" s="173" t="s">
        <v>124</v>
      </c>
      <c r="B58" s="174" t="s">
        <v>22</v>
      </c>
      <c r="C58" s="175"/>
      <c r="D58" s="181"/>
      <c r="E58" s="177"/>
      <c r="F58" s="178"/>
      <c r="G58" s="178"/>
      <c r="H58" s="178"/>
      <c r="I58" s="176"/>
      <c r="K58" s="177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80"/>
      <c r="X58" s="181"/>
      <c r="Y58" s="182"/>
      <c r="Z58" s="181"/>
    </row>
    <row r="59" spans="1:26" s="179" customFormat="1" ht="11.25" customHeight="1" x14ac:dyDescent="0.2">
      <c r="A59" s="183" t="s">
        <v>125</v>
      </c>
      <c r="B59" s="184"/>
      <c r="C59" s="235"/>
      <c r="D59" s="191">
        <f>SUM(E59:I59)</f>
        <v>0</v>
      </c>
      <c r="E59" s="186"/>
      <c r="F59" s="187"/>
      <c r="G59" s="187"/>
      <c r="H59" s="187"/>
      <c r="I59" s="188"/>
      <c r="K59" s="186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90"/>
      <c r="X59" s="191">
        <f t="shared" ref="X59:X60" si="40">V59*W59</f>
        <v>0</v>
      </c>
      <c r="Y59" s="182"/>
      <c r="Z59" s="191">
        <f t="shared" ref="Z59:Z60" si="41">X59*Y59</f>
        <v>0</v>
      </c>
    </row>
    <row r="60" spans="1:26" s="179" customFormat="1" ht="11.25" customHeight="1" x14ac:dyDescent="0.2">
      <c r="A60" s="183" t="s">
        <v>125</v>
      </c>
      <c r="B60" s="184"/>
      <c r="C60" s="235"/>
      <c r="D60" s="191">
        <f>SUM(E60:I60)</f>
        <v>0</v>
      </c>
      <c r="E60" s="186"/>
      <c r="F60" s="187"/>
      <c r="G60" s="187"/>
      <c r="H60" s="187"/>
      <c r="I60" s="188"/>
      <c r="K60" s="186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90"/>
      <c r="X60" s="191">
        <f t="shared" si="40"/>
        <v>0</v>
      </c>
      <c r="Y60" s="182"/>
      <c r="Z60" s="191">
        <f t="shared" si="41"/>
        <v>0</v>
      </c>
    </row>
    <row r="61" spans="1:26" s="179" customFormat="1" ht="11.25" customHeight="1" x14ac:dyDescent="0.2">
      <c r="A61" s="192"/>
      <c r="B61" s="193" t="s">
        <v>23</v>
      </c>
      <c r="C61" s="194"/>
      <c r="D61" s="201">
        <f>SUM(D59:D60)</f>
        <v>0</v>
      </c>
      <c r="E61" s="196">
        <f t="shared" ref="E61:I61" si="42">SUM(E59:E60)</f>
        <v>0</v>
      </c>
      <c r="F61" s="197">
        <f t="shared" si="42"/>
        <v>0</v>
      </c>
      <c r="G61" s="197">
        <f t="shared" si="42"/>
        <v>0</v>
      </c>
      <c r="H61" s="197">
        <f t="shared" si="42"/>
        <v>0</v>
      </c>
      <c r="I61" s="195">
        <f t="shared" si="42"/>
        <v>0</v>
      </c>
      <c r="K61" s="198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200"/>
      <c r="X61" s="201">
        <f>SUM(X59:X60)</f>
        <v>0</v>
      </c>
      <c r="Y61" s="182"/>
      <c r="Z61" s="201">
        <f>SUM(Z59:Z60)</f>
        <v>0</v>
      </c>
    </row>
    <row r="62" spans="1:26" s="179" customFormat="1" ht="11.25" customHeight="1" x14ac:dyDescent="0.2">
      <c r="A62" s="173" t="s">
        <v>126</v>
      </c>
      <c r="B62" s="174" t="s">
        <v>34</v>
      </c>
      <c r="C62" s="175"/>
      <c r="D62" s="181"/>
      <c r="E62" s="177"/>
      <c r="F62" s="178"/>
      <c r="G62" s="178"/>
      <c r="H62" s="178"/>
      <c r="I62" s="176"/>
      <c r="K62" s="177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80"/>
      <c r="X62" s="181"/>
      <c r="Y62" s="182"/>
      <c r="Z62" s="181"/>
    </row>
    <row r="63" spans="1:26" s="179" customFormat="1" ht="11.25" customHeight="1" x14ac:dyDescent="0.2">
      <c r="A63" s="183" t="s">
        <v>127</v>
      </c>
      <c r="B63" s="184"/>
      <c r="C63" s="175"/>
      <c r="D63" s="191">
        <f t="shared" ref="D63:D64" si="43">SUM(E63:I63)</f>
        <v>600000</v>
      </c>
      <c r="E63" s="186">
        <v>200000</v>
      </c>
      <c r="F63" s="202">
        <v>100000</v>
      </c>
      <c r="G63" s="202">
        <v>100000</v>
      </c>
      <c r="H63" s="202">
        <v>100000</v>
      </c>
      <c r="I63" s="188">
        <v>100000</v>
      </c>
      <c r="K63" s="177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80"/>
      <c r="X63" s="191">
        <f t="shared" ref="X63:X64" si="44">V63*W63</f>
        <v>0</v>
      </c>
      <c r="Y63" s="182"/>
      <c r="Z63" s="191">
        <f t="shared" ref="Z63:Z64" si="45">X63*Y63</f>
        <v>0</v>
      </c>
    </row>
    <row r="64" spans="1:26" s="179" customFormat="1" ht="11.25" customHeight="1" x14ac:dyDescent="0.2">
      <c r="A64" s="183" t="s">
        <v>128</v>
      </c>
      <c r="B64" s="184"/>
      <c r="C64" s="175"/>
      <c r="D64" s="191">
        <f t="shared" si="43"/>
        <v>0</v>
      </c>
      <c r="E64" s="177"/>
      <c r="F64" s="178"/>
      <c r="G64" s="178"/>
      <c r="H64" s="178"/>
      <c r="I64" s="188"/>
      <c r="K64" s="177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80"/>
      <c r="X64" s="191">
        <f t="shared" si="44"/>
        <v>0</v>
      </c>
      <c r="Y64" s="182"/>
      <c r="Z64" s="191">
        <f t="shared" si="45"/>
        <v>0</v>
      </c>
    </row>
    <row r="65" spans="1:26" s="78" customFormat="1" ht="15" customHeight="1" x14ac:dyDescent="0.2">
      <c r="A65" s="84"/>
      <c r="B65" s="62" t="s">
        <v>23</v>
      </c>
      <c r="C65" s="66"/>
      <c r="D65" s="148">
        <f>SUM(D63:D64)</f>
        <v>600000</v>
      </c>
      <c r="E65" s="115">
        <f t="shared" ref="E65:I65" si="46">SUM(E63:E64)</f>
        <v>200000</v>
      </c>
      <c r="F65" s="117">
        <f t="shared" si="46"/>
        <v>100000</v>
      </c>
      <c r="G65" s="117">
        <f t="shared" si="46"/>
        <v>100000</v>
      </c>
      <c r="H65" s="117">
        <f t="shared" si="46"/>
        <v>100000</v>
      </c>
      <c r="I65" s="108">
        <f t="shared" si="46"/>
        <v>100000</v>
      </c>
      <c r="K65" s="122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53"/>
      <c r="X65" s="148">
        <f>SUM(X63:X64)</f>
        <v>0</v>
      </c>
      <c r="Y65" s="145"/>
      <c r="Z65" s="148">
        <f>SUM(Z63:Z64)</f>
        <v>0</v>
      </c>
    </row>
    <row r="66" spans="1:26" s="78" customFormat="1" ht="14.25" customHeight="1" x14ac:dyDescent="0.2">
      <c r="A66" s="253" t="s">
        <v>144</v>
      </c>
      <c r="B66" s="254"/>
      <c r="C66" s="254"/>
      <c r="D66" s="149">
        <f>SUM(D65+D61)</f>
        <v>600000</v>
      </c>
      <c r="E66" s="124">
        <f t="shared" ref="E66:I66" si="47">SUM(E65+E61)</f>
        <v>200000</v>
      </c>
      <c r="F66" s="125">
        <f t="shared" si="47"/>
        <v>100000</v>
      </c>
      <c r="G66" s="125">
        <f t="shared" si="47"/>
        <v>100000</v>
      </c>
      <c r="H66" s="125">
        <f t="shared" si="47"/>
        <v>100000</v>
      </c>
      <c r="I66" s="109">
        <f t="shared" si="47"/>
        <v>100000</v>
      </c>
      <c r="K66" s="164">
        <f t="shared" ref="K66:V66" si="48">SUM(K65+K61)</f>
        <v>0</v>
      </c>
      <c r="L66" s="125">
        <f t="shared" si="48"/>
        <v>0</v>
      </c>
      <c r="M66" s="125">
        <f t="shared" si="48"/>
        <v>0</v>
      </c>
      <c r="N66" s="125">
        <f t="shared" si="48"/>
        <v>0</v>
      </c>
      <c r="O66" s="125">
        <f t="shared" si="48"/>
        <v>0</v>
      </c>
      <c r="P66" s="125">
        <f t="shared" si="48"/>
        <v>0</v>
      </c>
      <c r="Q66" s="125">
        <f t="shared" si="48"/>
        <v>0</v>
      </c>
      <c r="R66" s="125">
        <f t="shared" si="48"/>
        <v>0</v>
      </c>
      <c r="S66" s="125">
        <f t="shared" si="48"/>
        <v>0</v>
      </c>
      <c r="T66" s="125">
        <f t="shared" si="48"/>
        <v>0</v>
      </c>
      <c r="U66" s="125">
        <f t="shared" si="48"/>
        <v>0</v>
      </c>
      <c r="V66" s="109">
        <f t="shared" si="48"/>
        <v>0</v>
      </c>
      <c r="X66" s="149">
        <f>SUM(X65+X61)</f>
        <v>0</v>
      </c>
      <c r="Y66" s="145"/>
      <c r="Z66" s="149">
        <f>SUM(Z65+Z61)</f>
        <v>0</v>
      </c>
    </row>
    <row r="67" spans="1:26" s="78" customFormat="1" ht="20.25" customHeight="1" x14ac:dyDescent="0.2">
      <c r="A67" s="260" t="str">
        <f>Ringkasan!A35</f>
        <v>C. Good Governance</v>
      </c>
      <c r="B67" s="261"/>
      <c r="C67" s="261"/>
      <c r="D67" s="146"/>
      <c r="E67" s="118"/>
      <c r="F67" s="119"/>
      <c r="G67" s="119"/>
      <c r="H67" s="119"/>
      <c r="I67" s="106"/>
      <c r="K67" s="118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04"/>
      <c r="X67" s="146"/>
      <c r="Y67" s="145"/>
      <c r="Z67" s="146"/>
    </row>
    <row r="68" spans="1:26" s="179" customFormat="1" ht="11.25" customHeight="1" x14ac:dyDescent="0.2">
      <c r="A68" s="173" t="s">
        <v>35</v>
      </c>
      <c r="B68" s="174" t="s">
        <v>22</v>
      </c>
      <c r="C68" s="175"/>
      <c r="D68" s="181"/>
      <c r="E68" s="177"/>
      <c r="F68" s="178"/>
      <c r="G68" s="178"/>
      <c r="H68" s="178"/>
      <c r="I68" s="176"/>
      <c r="K68" s="177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80"/>
      <c r="X68" s="181"/>
      <c r="Y68" s="182"/>
      <c r="Z68" s="181"/>
    </row>
    <row r="69" spans="1:26" s="179" customFormat="1" ht="11.25" customHeight="1" x14ac:dyDescent="0.2">
      <c r="A69" s="183" t="s">
        <v>129</v>
      </c>
      <c r="B69" s="184"/>
      <c r="C69" s="235"/>
      <c r="D69" s="191">
        <f t="shared" ref="D69:D70" si="49">SUM(E69:I69)</f>
        <v>0</v>
      </c>
      <c r="E69" s="186"/>
      <c r="F69" s="187"/>
      <c r="G69" s="187"/>
      <c r="H69" s="187"/>
      <c r="I69" s="188"/>
      <c r="K69" s="186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90"/>
      <c r="X69" s="191">
        <f t="shared" ref="X69:X70" si="50">V69*W69</f>
        <v>0</v>
      </c>
      <c r="Y69" s="182"/>
      <c r="Z69" s="191">
        <f t="shared" ref="Z69:Z70" si="51">X69*Y69</f>
        <v>0</v>
      </c>
    </row>
    <row r="70" spans="1:26" s="179" customFormat="1" ht="11.25" customHeight="1" x14ac:dyDescent="0.2">
      <c r="A70" s="183" t="s">
        <v>129</v>
      </c>
      <c r="B70" s="184"/>
      <c r="C70" s="235"/>
      <c r="D70" s="191">
        <f t="shared" si="49"/>
        <v>0</v>
      </c>
      <c r="E70" s="186"/>
      <c r="F70" s="187"/>
      <c r="G70" s="187"/>
      <c r="H70" s="187"/>
      <c r="I70" s="188"/>
      <c r="K70" s="186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90"/>
      <c r="X70" s="191">
        <f t="shared" si="50"/>
        <v>0</v>
      </c>
      <c r="Y70" s="182"/>
      <c r="Z70" s="191">
        <f t="shared" si="51"/>
        <v>0</v>
      </c>
    </row>
    <row r="71" spans="1:26" s="179" customFormat="1" ht="11.25" customHeight="1" x14ac:dyDescent="0.2">
      <c r="A71" s="192"/>
      <c r="B71" s="193" t="s">
        <v>23</v>
      </c>
      <c r="C71" s="194"/>
      <c r="D71" s="201">
        <f>SUM(D69:D70)</f>
        <v>0</v>
      </c>
      <c r="E71" s="196">
        <f t="shared" ref="E71:I71" si="52">SUM(E69:E70)</f>
        <v>0</v>
      </c>
      <c r="F71" s="197">
        <f t="shared" si="52"/>
        <v>0</v>
      </c>
      <c r="G71" s="197">
        <f t="shared" si="52"/>
        <v>0</v>
      </c>
      <c r="H71" s="197">
        <f t="shared" si="52"/>
        <v>0</v>
      </c>
      <c r="I71" s="195">
        <f t="shared" si="52"/>
        <v>0</v>
      </c>
      <c r="K71" s="198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200"/>
      <c r="X71" s="201">
        <f>SUM(X69:X70)</f>
        <v>0</v>
      </c>
      <c r="Y71" s="182"/>
      <c r="Z71" s="201">
        <f>SUM(Z69:Z70)</f>
        <v>0</v>
      </c>
    </row>
    <row r="72" spans="1:26" s="179" customFormat="1" ht="11.25" customHeight="1" x14ac:dyDescent="0.2">
      <c r="A72" s="173" t="s">
        <v>41</v>
      </c>
      <c r="B72" s="174" t="s">
        <v>34</v>
      </c>
      <c r="C72" s="175"/>
      <c r="D72" s="181"/>
      <c r="E72" s="177"/>
      <c r="F72" s="178"/>
      <c r="G72" s="178"/>
      <c r="H72" s="178"/>
      <c r="I72" s="176"/>
      <c r="K72" s="177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80"/>
      <c r="X72" s="181"/>
      <c r="Y72" s="182"/>
      <c r="Z72" s="181"/>
    </row>
    <row r="73" spans="1:26" s="179" customFormat="1" ht="11.25" customHeight="1" x14ac:dyDescent="0.2">
      <c r="A73" s="183" t="s">
        <v>130</v>
      </c>
      <c r="B73" s="184"/>
      <c r="C73" s="175"/>
      <c r="D73" s="191">
        <f t="shared" ref="D73:D74" si="53">SUM(E73:I73)</f>
        <v>600000</v>
      </c>
      <c r="E73" s="186">
        <v>200000</v>
      </c>
      <c r="F73" s="202">
        <v>100000</v>
      </c>
      <c r="G73" s="202">
        <v>100000</v>
      </c>
      <c r="H73" s="202">
        <v>100000</v>
      </c>
      <c r="I73" s="188">
        <v>100000</v>
      </c>
      <c r="K73" s="177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80"/>
      <c r="X73" s="191">
        <f t="shared" ref="X73:X74" si="54">V73*W73</f>
        <v>0</v>
      </c>
      <c r="Y73" s="182"/>
      <c r="Z73" s="191">
        <f t="shared" ref="Z73:Z74" si="55">X73*Y73</f>
        <v>0</v>
      </c>
    </row>
    <row r="74" spans="1:26" s="179" customFormat="1" ht="11.25" customHeight="1" x14ac:dyDescent="0.2">
      <c r="A74" s="183" t="s">
        <v>131</v>
      </c>
      <c r="B74" s="184"/>
      <c r="C74" s="175"/>
      <c r="D74" s="191">
        <f t="shared" si="53"/>
        <v>0</v>
      </c>
      <c r="E74" s="177"/>
      <c r="F74" s="178"/>
      <c r="G74" s="178"/>
      <c r="H74" s="178"/>
      <c r="I74" s="188"/>
      <c r="K74" s="177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80"/>
      <c r="X74" s="191">
        <f t="shared" si="54"/>
        <v>0</v>
      </c>
      <c r="Y74" s="182"/>
      <c r="Z74" s="191">
        <f t="shared" si="55"/>
        <v>0</v>
      </c>
    </row>
    <row r="75" spans="1:26" s="78" customFormat="1" ht="15" customHeight="1" x14ac:dyDescent="0.2">
      <c r="A75" s="84"/>
      <c r="B75" s="62" t="s">
        <v>23</v>
      </c>
      <c r="C75" s="66"/>
      <c r="D75" s="148">
        <f>SUM(D73:D74)</f>
        <v>600000</v>
      </c>
      <c r="E75" s="115">
        <f t="shared" ref="E75:I75" si="56">SUM(E73:E74)</f>
        <v>200000</v>
      </c>
      <c r="F75" s="117">
        <f t="shared" si="56"/>
        <v>100000</v>
      </c>
      <c r="G75" s="117">
        <f t="shared" si="56"/>
        <v>100000</v>
      </c>
      <c r="H75" s="117">
        <f t="shared" si="56"/>
        <v>100000</v>
      </c>
      <c r="I75" s="108">
        <f t="shared" si="56"/>
        <v>100000</v>
      </c>
      <c r="K75" s="122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53"/>
      <c r="X75" s="148">
        <f>SUM(X73:X74)</f>
        <v>0</v>
      </c>
      <c r="Y75" s="145"/>
      <c r="Z75" s="148">
        <f>SUM(Z73:Z74)</f>
        <v>0</v>
      </c>
    </row>
    <row r="76" spans="1:26" s="78" customFormat="1" ht="14.25" customHeight="1" x14ac:dyDescent="0.2">
      <c r="A76" s="253" t="s">
        <v>144</v>
      </c>
      <c r="B76" s="254"/>
      <c r="C76" s="254"/>
      <c r="D76" s="149">
        <f>SUM(D75+D71)</f>
        <v>600000</v>
      </c>
      <c r="E76" s="124">
        <f t="shared" ref="E76:I76" si="57">SUM(E75+E71)</f>
        <v>200000</v>
      </c>
      <c r="F76" s="125">
        <f t="shared" si="57"/>
        <v>100000</v>
      </c>
      <c r="G76" s="125">
        <f t="shared" si="57"/>
        <v>100000</v>
      </c>
      <c r="H76" s="125">
        <f t="shared" si="57"/>
        <v>100000</v>
      </c>
      <c r="I76" s="109">
        <f t="shared" si="57"/>
        <v>100000</v>
      </c>
      <c r="K76" s="164">
        <f t="shared" ref="K76:V76" si="58">SUM(K75+K71)</f>
        <v>0</v>
      </c>
      <c r="L76" s="125">
        <f t="shared" si="58"/>
        <v>0</v>
      </c>
      <c r="M76" s="125">
        <f t="shared" si="58"/>
        <v>0</v>
      </c>
      <c r="N76" s="125">
        <f t="shared" si="58"/>
        <v>0</v>
      </c>
      <c r="O76" s="125">
        <f t="shared" si="58"/>
        <v>0</v>
      </c>
      <c r="P76" s="125">
        <f t="shared" si="58"/>
        <v>0</v>
      </c>
      <c r="Q76" s="125">
        <f t="shared" si="58"/>
        <v>0</v>
      </c>
      <c r="R76" s="125">
        <f t="shared" si="58"/>
        <v>0</v>
      </c>
      <c r="S76" s="125">
        <f t="shared" si="58"/>
        <v>0</v>
      </c>
      <c r="T76" s="125">
        <f t="shared" si="58"/>
        <v>0</v>
      </c>
      <c r="U76" s="125">
        <f t="shared" si="58"/>
        <v>0</v>
      </c>
      <c r="V76" s="109">
        <f t="shared" si="58"/>
        <v>0</v>
      </c>
      <c r="X76" s="149">
        <f>SUM(X75+X71)</f>
        <v>0</v>
      </c>
      <c r="Y76" s="145"/>
      <c r="Z76" s="149">
        <f>SUM(Z75+Z71)</f>
        <v>0</v>
      </c>
    </row>
    <row r="77" spans="1:26" s="78" customFormat="1" ht="20.25" customHeight="1" x14ac:dyDescent="0.2">
      <c r="A77" s="255" t="str">
        <f>Ringkasan!A36</f>
        <v>4. Kegiatan Diluar Kawasan Lanskap</v>
      </c>
      <c r="B77" s="256"/>
      <c r="C77" s="256"/>
      <c r="D77" s="146"/>
      <c r="E77" s="118"/>
      <c r="F77" s="119"/>
      <c r="G77" s="119"/>
      <c r="H77" s="119"/>
      <c r="I77" s="106"/>
      <c r="K77" s="118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04"/>
      <c r="X77" s="146"/>
      <c r="Y77" s="145"/>
      <c r="Z77" s="146"/>
    </row>
    <row r="78" spans="1:26" s="78" customFormat="1" ht="20.25" customHeight="1" x14ac:dyDescent="0.2">
      <c r="A78" s="170" t="str">
        <f>Ringkasan!A37</f>
        <v>A. Good Governance</v>
      </c>
      <c r="B78" s="171"/>
      <c r="C78" s="171"/>
      <c r="D78" s="146"/>
      <c r="E78" s="118"/>
      <c r="F78" s="119"/>
      <c r="G78" s="119"/>
      <c r="H78" s="119"/>
      <c r="I78" s="106"/>
      <c r="K78" s="118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04"/>
      <c r="X78" s="146"/>
      <c r="Y78" s="145"/>
      <c r="Z78" s="146"/>
    </row>
    <row r="79" spans="1:26" s="179" customFormat="1" ht="11.25" customHeight="1" x14ac:dyDescent="0.2">
      <c r="A79" s="173" t="s">
        <v>33</v>
      </c>
      <c r="B79" s="174" t="s">
        <v>22</v>
      </c>
      <c r="C79" s="175"/>
      <c r="D79" s="181"/>
      <c r="E79" s="177"/>
      <c r="F79" s="178"/>
      <c r="G79" s="178"/>
      <c r="H79" s="178"/>
      <c r="I79" s="176"/>
      <c r="K79" s="177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80"/>
      <c r="X79" s="181"/>
      <c r="Y79" s="182"/>
      <c r="Z79" s="181"/>
    </row>
    <row r="80" spans="1:26" s="179" customFormat="1" ht="11.25" customHeight="1" x14ac:dyDescent="0.2">
      <c r="A80" s="183" t="s">
        <v>132</v>
      </c>
      <c r="B80" s="184"/>
      <c r="C80" s="235"/>
      <c r="D80" s="191">
        <f t="shared" ref="D80:D81" si="59">SUM(E80:I80)</f>
        <v>0</v>
      </c>
      <c r="E80" s="186"/>
      <c r="F80" s="187"/>
      <c r="G80" s="187"/>
      <c r="H80" s="187"/>
      <c r="I80" s="188"/>
      <c r="K80" s="186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90"/>
      <c r="X80" s="191">
        <f t="shared" ref="X80:X81" si="60">V80*W80</f>
        <v>0</v>
      </c>
      <c r="Y80" s="182"/>
      <c r="Z80" s="191">
        <f t="shared" ref="Z80:Z81" si="61">X80*Y80</f>
        <v>0</v>
      </c>
    </row>
    <row r="81" spans="1:26" s="179" customFormat="1" ht="11.25" customHeight="1" x14ac:dyDescent="0.2">
      <c r="A81" s="183" t="s">
        <v>132</v>
      </c>
      <c r="B81" s="184"/>
      <c r="C81" s="235"/>
      <c r="D81" s="191">
        <f t="shared" si="59"/>
        <v>0</v>
      </c>
      <c r="E81" s="186"/>
      <c r="F81" s="187"/>
      <c r="G81" s="187"/>
      <c r="H81" s="187"/>
      <c r="I81" s="188"/>
      <c r="K81" s="186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90"/>
      <c r="X81" s="191">
        <f t="shared" si="60"/>
        <v>0</v>
      </c>
      <c r="Y81" s="182"/>
      <c r="Z81" s="191">
        <f t="shared" si="61"/>
        <v>0</v>
      </c>
    </row>
    <row r="82" spans="1:26" s="179" customFormat="1" ht="11.25" customHeight="1" x14ac:dyDescent="0.2">
      <c r="A82" s="192"/>
      <c r="B82" s="193" t="s">
        <v>23</v>
      </c>
      <c r="C82" s="194"/>
      <c r="D82" s="201">
        <f>SUM(D80:D81)</f>
        <v>0</v>
      </c>
      <c r="E82" s="196">
        <f t="shared" ref="E82:I82" si="62">SUM(E80:E81)</f>
        <v>0</v>
      </c>
      <c r="F82" s="197">
        <f t="shared" si="62"/>
        <v>0</v>
      </c>
      <c r="G82" s="197">
        <f t="shared" si="62"/>
        <v>0</v>
      </c>
      <c r="H82" s="197">
        <f t="shared" si="62"/>
        <v>0</v>
      </c>
      <c r="I82" s="195">
        <f t="shared" si="62"/>
        <v>0</v>
      </c>
      <c r="K82" s="198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200"/>
      <c r="X82" s="201">
        <f>SUM(X80:X81)</f>
        <v>0</v>
      </c>
      <c r="Y82" s="182"/>
      <c r="Z82" s="201">
        <f>SUM(Z80:Z81)</f>
        <v>0</v>
      </c>
    </row>
    <row r="83" spans="1:26" s="179" customFormat="1" ht="11.25" customHeight="1" x14ac:dyDescent="0.2">
      <c r="A83" s="173" t="s">
        <v>126</v>
      </c>
      <c r="B83" s="174" t="s">
        <v>34</v>
      </c>
      <c r="C83" s="175"/>
      <c r="D83" s="181"/>
      <c r="E83" s="177"/>
      <c r="F83" s="178"/>
      <c r="G83" s="178"/>
      <c r="H83" s="178"/>
      <c r="I83" s="176"/>
      <c r="K83" s="177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80"/>
      <c r="X83" s="181"/>
      <c r="Y83" s="182"/>
      <c r="Z83" s="181"/>
    </row>
    <row r="84" spans="1:26" s="179" customFormat="1" ht="11.25" customHeight="1" x14ac:dyDescent="0.2">
      <c r="A84" s="183" t="s">
        <v>133</v>
      </c>
      <c r="B84" s="184"/>
      <c r="C84" s="175"/>
      <c r="D84" s="191">
        <f t="shared" ref="D84:D85" si="63">SUM(E84:I84)</f>
        <v>600000</v>
      </c>
      <c r="E84" s="186">
        <v>200000</v>
      </c>
      <c r="F84" s="202">
        <v>100000</v>
      </c>
      <c r="G84" s="202">
        <v>100000</v>
      </c>
      <c r="H84" s="202">
        <v>100000</v>
      </c>
      <c r="I84" s="188">
        <v>100000</v>
      </c>
      <c r="K84" s="177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80"/>
      <c r="X84" s="191">
        <f t="shared" ref="X84:X85" si="64">V84*W84</f>
        <v>0</v>
      </c>
      <c r="Y84" s="182"/>
      <c r="Z84" s="191">
        <f t="shared" ref="Z84:Z85" si="65">X84*Y84</f>
        <v>0</v>
      </c>
    </row>
    <row r="85" spans="1:26" s="179" customFormat="1" ht="11.25" customHeight="1" x14ac:dyDescent="0.2">
      <c r="A85" s="183" t="s">
        <v>134</v>
      </c>
      <c r="B85" s="184"/>
      <c r="C85" s="175"/>
      <c r="D85" s="191">
        <f t="shared" si="63"/>
        <v>0</v>
      </c>
      <c r="E85" s="177"/>
      <c r="F85" s="178"/>
      <c r="G85" s="178"/>
      <c r="H85" s="178"/>
      <c r="I85" s="188"/>
      <c r="K85" s="177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80"/>
      <c r="X85" s="191">
        <f t="shared" si="64"/>
        <v>0</v>
      </c>
      <c r="Y85" s="182"/>
      <c r="Z85" s="191">
        <f t="shared" si="65"/>
        <v>0</v>
      </c>
    </row>
    <row r="86" spans="1:26" s="78" customFormat="1" ht="15" customHeight="1" x14ac:dyDescent="0.2">
      <c r="A86" s="84"/>
      <c r="B86" s="62" t="s">
        <v>23</v>
      </c>
      <c r="C86" s="66"/>
      <c r="D86" s="148">
        <f>SUM(D84:D85)</f>
        <v>600000</v>
      </c>
      <c r="E86" s="115">
        <f t="shared" ref="E86:I86" si="66">SUM(E84:E85)</f>
        <v>200000</v>
      </c>
      <c r="F86" s="117">
        <f t="shared" si="66"/>
        <v>100000</v>
      </c>
      <c r="G86" s="117">
        <f t="shared" si="66"/>
        <v>100000</v>
      </c>
      <c r="H86" s="117">
        <f t="shared" si="66"/>
        <v>100000</v>
      </c>
      <c r="I86" s="108">
        <f t="shared" si="66"/>
        <v>100000</v>
      </c>
      <c r="K86" s="122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53"/>
      <c r="X86" s="148">
        <f>SUM(X84:X85)</f>
        <v>0</v>
      </c>
      <c r="Y86" s="145"/>
      <c r="Z86" s="148">
        <f>SUM(Z84:Z85)</f>
        <v>0</v>
      </c>
    </row>
    <row r="87" spans="1:26" s="78" customFormat="1" ht="14.25" customHeight="1" x14ac:dyDescent="0.2">
      <c r="A87" s="253" t="s">
        <v>144</v>
      </c>
      <c r="B87" s="254"/>
      <c r="C87" s="254"/>
      <c r="D87" s="149">
        <f>SUM(D86+D82)</f>
        <v>600000</v>
      </c>
      <c r="E87" s="124">
        <f t="shared" ref="E87:I87" si="67">SUM(E86+E82)</f>
        <v>200000</v>
      </c>
      <c r="F87" s="125">
        <f t="shared" si="67"/>
        <v>100000</v>
      </c>
      <c r="G87" s="125">
        <f t="shared" si="67"/>
        <v>100000</v>
      </c>
      <c r="H87" s="125">
        <f t="shared" si="67"/>
        <v>100000</v>
      </c>
      <c r="I87" s="109">
        <f t="shared" si="67"/>
        <v>100000</v>
      </c>
      <c r="K87" s="164">
        <f t="shared" ref="K87:V87" si="68">SUM(K86+K82)</f>
        <v>0</v>
      </c>
      <c r="L87" s="125">
        <f t="shared" si="68"/>
        <v>0</v>
      </c>
      <c r="M87" s="125">
        <f t="shared" si="68"/>
        <v>0</v>
      </c>
      <c r="N87" s="125">
        <f t="shared" si="68"/>
        <v>0</v>
      </c>
      <c r="O87" s="125">
        <f t="shared" si="68"/>
        <v>0</v>
      </c>
      <c r="P87" s="125">
        <f t="shared" si="68"/>
        <v>0</v>
      </c>
      <c r="Q87" s="125">
        <f t="shared" si="68"/>
        <v>0</v>
      </c>
      <c r="R87" s="125">
        <f t="shared" si="68"/>
        <v>0</v>
      </c>
      <c r="S87" s="125">
        <f t="shared" si="68"/>
        <v>0</v>
      </c>
      <c r="T87" s="125">
        <f t="shared" si="68"/>
        <v>0</v>
      </c>
      <c r="U87" s="125">
        <f t="shared" si="68"/>
        <v>0</v>
      </c>
      <c r="V87" s="109">
        <f t="shared" si="68"/>
        <v>0</v>
      </c>
      <c r="X87" s="149">
        <f>SUM(X86+X82)</f>
        <v>0</v>
      </c>
      <c r="Y87" s="145"/>
      <c r="Z87" s="149">
        <f>SUM(Z86+Z82)</f>
        <v>0</v>
      </c>
    </row>
    <row r="88" spans="1:26" s="77" customFormat="1" ht="18.75" customHeight="1" x14ac:dyDescent="0.2">
      <c r="A88" s="218"/>
      <c r="B88" s="251" t="s">
        <v>25</v>
      </c>
      <c r="C88" s="252"/>
      <c r="D88" s="223">
        <f>SUM(D14+D25+D35+D45+D56+D66+D76+D87)</f>
        <v>5100000</v>
      </c>
      <c r="E88" s="222">
        <f t="shared" ref="E88:K88" si="69">SUM(E14+E25+E35+E45+E56+E66+E76+E87)</f>
        <v>1700000</v>
      </c>
      <c r="F88" s="220">
        <f t="shared" si="69"/>
        <v>850000</v>
      </c>
      <c r="G88" s="220">
        <f t="shared" si="69"/>
        <v>850000</v>
      </c>
      <c r="H88" s="220">
        <f t="shared" si="69"/>
        <v>850000</v>
      </c>
      <c r="I88" s="221">
        <f t="shared" si="69"/>
        <v>850000</v>
      </c>
      <c r="K88" s="222">
        <f t="shared" si="69"/>
        <v>0</v>
      </c>
      <c r="L88" s="220">
        <f t="shared" ref="L88" si="70">SUM(L14+L25+L35+L45+L56+L66+L76+L87)</f>
        <v>0</v>
      </c>
      <c r="M88" s="220">
        <f t="shared" ref="M88" si="71">SUM(M14+M25+M35+M45+M56+M66+M76+M87)</f>
        <v>0</v>
      </c>
      <c r="N88" s="220">
        <f t="shared" ref="N88" si="72">SUM(N14+N25+N35+N45+N56+N66+N76+N87)</f>
        <v>0</v>
      </c>
      <c r="O88" s="220">
        <f t="shared" ref="O88" si="73">SUM(O14+O25+O35+O45+O56+O66+O76+O87)</f>
        <v>0</v>
      </c>
      <c r="P88" s="220">
        <f t="shared" ref="P88" si="74">SUM(P14+P25+P35+P45+P56+P66+P76+P87)</f>
        <v>0</v>
      </c>
      <c r="Q88" s="220">
        <f t="shared" ref="Q88" si="75">SUM(Q14+Q25+Q35+Q45+Q56+Q66+Q76+Q87)</f>
        <v>0</v>
      </c>
      <c r="R88" s="220">
        <f t="shared" ref="R88" si="76">SUM(R14+R25+R35+R45+R56+R66+R76+R87)</f>
        <v>0</v>
      </c>
      <c r="S88" s="220">
        <f t="shared" ref="S88" si="77">SUM(S14+S25+S35+S45+S56+S66+S76+S87)</f>
        <v>0</v>
      </c>
      <c r="T88" s="220">
        <f t="shared" ref="T88" si="78">SUM(T14+T25+T35+T45+T56+T66+T76+T87)</f>
        <v>0</v>
      </c>
      <c r="U88" s="220">
        <f t="shared" ref="U88:Z88" si="79">SUM(U14+U25+U35+U45+U56+U66+U76+U87)</f>
        <v>0</v>
      </c>
      <c r="V88" s="221">
        <f t="shared" si="79"/>
        <v>0</v>
      </c>
      <c r="X88" s="223">
        <f t="shared" si="79"/>
        <v>0</v>
      </c>
      <c r="Y88" s="142"/>
      <c r="Z88" s="221">
        <f t="shared" si="79"/>
        <v>0</v>
      </c>
    </row>
    <row r="89" spans="1:26" s="78" customFormat="1" ht="6.75" customHeight="1" x14ac:dyDescent="0.2">
      <c r="A89" s="83"/>
      <c r="B89" s="64"/>
      <c r="C89" s="65"/>
      <c r="D89" s="106"/>
      <c r="E89" s="133"/>
      <c r="F89" s="136"/>
      <c r="G89" s="136"/>
      <c r="H89" s="136"/>
      <c r="I89" s="106"/>
      <c r="K89" s="118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04"/>
      <c r="X89" s="146"/>
      <c r="Y89" s="145"/>
      <c r="Z89" s="146"/>
    </row>
    <row r="90" spans="1:26" s="77" customFormat="1" ht="18.75" customHeight="1" x14ac:dyDescent="0.2">
      <c r="A90" s="257" t="str">
        <f>Ringkasan!A39</f>
        <v>5. Biaya Operasional Program</v>
      </c>
      <c r="B90" s="258"/>
      <c r="C90" s="258"/>
      <c r="D90" s="258"/>
      <c r="E90" s="258"/>
      <c r="F90" s="258"/>
      <c r="G90" s="258"/>
      <c r="H90" s="258"/>
      <c r="I90" s="259"/>
      <c r="K90" s="262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4"/>
      <c r="X90" s="223"/>
      <c r="Y90" s="142"/>
      <c r="Z90" s="223"/>
    </row>
    <row r="91" spans="1:26" s="179" customFormat="1" ht="12.75" customHeight="1" x14ac:dyDescent="0.2">
      <c r="A91" s="295" t="s">
        <v>135</v>
      </c>
      <c r="B91" s="185" t="s">
        <v>26</v>
      </c>
      <c r="C91" s="216" t="s">
        <v>27</v>
      </c>
      <c r="D91" s="191">
        <f t="shared" ref="D91:D99" si="80">SUM(E91:I91)</f>
        <v>0</v>
      </c>
      <c r="E91" s="186"/>
      <c r="F91" s="187"/>
      <c r="G91" s="187"/>
      <c r="H91" s="187"/>
      <c r="I91" s="188"/>
      <c r="K91" s="186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90"/>
      <c r="X91" s="191">
        <f t="shared" ref="X91:X100" si="81">V91*W91</f>
        <v>0</v>
      </c>
      <c r="Y91" s="182"/>
      <c r="Z91" s="191">
        <f t="shared" ref="Z91:Z100" si="82">X91*Y91</f>
        <v>0</v>
      </c>
    </row>
    <row r="92" spans="1:26" s="179" customFormat="1" ht="12.75" customHeight="1" x14ac:dyDescent="0.2">
      <c r="A92" s="295" t="s">
        <v>136</v>
      </c>
      <c r="B92" s="185" t="s">
        <v>50</v>
      </c>
      <c r="C92" s="216" t="s">
        <v>51</v>
      </c>
      <c r="D92" s="191">
        <f t="shared" si="80"/>
        <v>0</v>
      </c>
      <c r="E92" s="186"/>
      <c r="F92" s="187"/>
      <c r="G92" s="187"/>
      <c r="H92" s="187"/>
      <c r="I92" s="188"/>
      <c r="K92" s="186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90"/>
      <c r="X92" s="191">
        <f t="shared" si="81"/>
        <v>0</v>
      </c>
      <c r="Y92" s="182"/>
      <c r="Z92" s="191">
        <f t="shared" si="82"/>
        <v>0</v>
      </c>
    </row>
    <row r="93" spans="1:26" s="179" customFormat="1" ht="12.75" customHeight="1" x14ac:dyDescent="0.2">
      <c r="A93" s="295" t="s">
        <v>137</v>
      </c>
      <c r="B93" s="185" t="s">
        <v>44</v>
      </c>
      <c r="C93" s="216" t="s">
        <v>45</v>
      </c>
      <c r="D93" s="191">
        <f t="shared" si="80"/>
        <v>0</v>
      </c>
      <c r="E93" s="186"/>
      <c r="F93" s="187"/>
      <c r="G93" s="187"/>
      <c r="H93" s="187"/>
      <c r="I93" s="188"/>
      <c r="K93" s="186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90"/>
      <c r="X93" s="191">
        <f t="shared" si="81"/>
        <v>0</v>
      </c>
      <c r="Y93" s="182"/>
      <c r="Z93" s="191">
        <f t="shared" si="82"/>
        <v>0</v>
      </c>
    </row>
    <row r="94" spans="1:26" s="179" customFormat="1" ht="12.75" customHeight="1" x14ac:dyDescent="0.2">
      <c r="A94" s="295" t="s">
        <v>138</v>
      </c>
      <c r="B94" s="185" t="s">
        <v>52</v>
      </c>
      <c r="C94" s="216" t="s">
        <v>53</v>
      </c>
      <c r="D94" s="191">
        <f t="shared" si="80"/>
        <v>0</v>
      </c>
      <c r="E94" s="186"/>
      <c r="F94" s="187"/>
      <c r="G94" s="187"/>
      <c r="H94" s="187"/>
      <c r="I94" s="188"/>
      <c r="K94" s="186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90"/>
      <c r="X94" s="191">
        <f t="shared" si="81"/>
        <v>0</v>
      </c>
      <c r="Y94" s="182"/>
      <c r="Z94" s="191">
        <f t="shared" si="82"/>
        <v>0</v>
      </c>
    </row>
    <row r="95" spans="1:26" s="179" customFormat="1" ht="12.75" customHeight="1" x14ac:dyDescent="0.2">
      <c r="A95" s="295" t="s">
        <v>139</v>
      </c>
      <c r="B95" s="185" t="s">
        <v>37</v>
      </c>
      <c r="C95" s="175"/>
      <c r="D95" s="191">
        <f t="shared" si="80"/>
        <v>0</v>
      </c>
      <c r="E95" s="186"/>
      <c r="F95" s="187"/>
      <c r="G95" s="187"/>
      <c r="H95" s="187"/>
      <c r="I95" s="188"/>
      <c r="K95" s="186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90"/>
      <c r="X95" s="191"/>
      <c r="Y95" s="182"/>
      <c r="Z95" s="191"/>
    </row>
    <row r="96" spans="1:26" s="179" customFormat="1" ht="12.75" customHeight="1" x14ac:dyDescent="0.2">
      <c r="A96" s="293" t="s">
        <v>141</v>
      </c>
      <c r="B96" s="217" t="s">
        <v>28</v>
      </c>
      <c r="C96" s="216" t="s">
        <v>40</v>
      </c>
      <c r="D96" s="191">
        <f t="shared" si="80"/>
        <v>600000</v>
      </c>
      <c r="E96" s="186">
        <v>200000</v>
      </c>
      <c r="F96" s="202">
        <v>100000</v>
      </c>
      <c r="G96" s="202">
        <v>100000</v>
      </c>
      <c r="H96" s="202">
        <v>100000</v>
      </c>
      <c r="I96" s="188">
        <v>100000</v>
      </c>
      <c r="K96" s="186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90"/>
      <c r="X96" s="191">
        <f t="shared" si="81"/>
        <v>0</v>
      </c>
      <c r="Y96" s="182"/>
      <c r="Z96" s="191">
        <f t="shared" si="82"/>
        <v>0</v>
      </c>
    </row>
    <row r="97" spans="1:26" s="179" customFormat="1" ht="12.75" customHeight="1" x14ac:dyDescent="0.2">
      <c r="A97" s="293" t="s">
        <v>140</v>
      </c>
      <c r="B97" s="217" t="s">
        <v>38</v>
      </c>
      <c r="C97" s="216" t="s">
        <v>29</v>
      </c>
      <c r="D97" s="191">
        <f t="shared" si="80"/>
        <v>0</v>
      </c>
      <c r="E97" s="186"/>
      <c r="F97" s="187"/>
      <c r="G97" s="187"/>
      <c r="H97" s="187"/>
      <c r="I97" s="188"/>
      <c r="K97" s="186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90"/>
      <c r="X97" s="191">
        <f t="shared" si="81"/>
        <v>0</v>
      </c>
      <c r="Y97" s="182"/>
      <c r="Z97" s="191">
        <f t="shared" si="82"/>
        <v>0</v>
      </c>
    </row>
    <row r="98" spans="1:26" s="179" customFormat="1" ht="12.75" customHeight="1" x14ac:dyDescent="0.2">
      <c r="A98" s="293" t="s">
        <v>142</v>
      </c>
      <c r="B98" s="217" t="s">
        <v>39</v>
      </c>
      <c r="C98" s="216" t="s">
        <v>29</v>
      </c>
      <c r="D98" s="191">
        <f t="shared" si="80"/>
        <v>0</v>
      </c>
      <c r="E98" s="186"/>
      <c r="F98" s="187"/>
      <c r="G98" s="187"/>
      <c r="H98" s="187"/>
      <c r="I98" s="188"/>
      <c r="K98" s="186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90"/>
      <c r="X98" s="191">
        <f t="shared" si="81"/>
        <v>0</v>
      </c>
      <c r="Y98" s="182"/>
      <c r="Z98" s="191">
        <f t="shared" si="82"/>
        <v>0</v>
      </c>
    </row>
    <row r="99" spans="1:26" s="179" customFormat="1" ht="24" customHeight="1" x14ac:dyDescent="0.2">
      <c r="A99" s="293" t="s">
        <v>143</v>
      </c>
      <c r="B99" s="217" t="s">
        <v>42</v>
      </c>
      <c r="C99" s="216" t="s">
        <v>29</v>
      </c>
      <c r="D99" s="191">
        <f t="shared" si="80"/>
        <v>0</v>
      </c>
      <c r="E99" s="186"/>
      <c r="F99" s="187"/>
      <c r="G99" s="187"/>
      <c r="H99" s="187"/>
      <c r="I99" s="188"/>
      <c r="K99" s="186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90"/>
      <c r="X99" s="191">
        <f t="shared" si="81"/>
        <v>0</v>
      </c>
      <c r="Y99" s="182"/>
      <c r="Z99" s="191">
        <f t="shared" si="82"/>
        <v>0</v>
      </c>
    </row>
    <row r="100" spans="1:26" s="78" customFormat="1" ht="15" customHeight="1" x14ac:dyDescent="0.2">
      <c r="A100" s="60"/>
      <c r="B100" s="68"/>
      <c r="C100" s="67"/>
      <c r="D100" s="143"/>
      <c r="E100" s="120"/>
      <c r="F100" s="105"/>
      <c r="G100" s="105"/>
      <c r="H100" s="105"/>
      <c r="I100" s="127"/>
      <c r="K100" s="120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52"/>
      <c r="X100" s="143">
        <f t="shared" si="81"/>
        <v>0</v>
      </c>
      <c r="Y100" s="145"/>
      <c r="Z100" s="143">
        <f t="shared" si="82"/>
        <v>0</v>
      </c>
    </row>
    <row r="101" spans="1:26" s="77" customFormat="1" ht="18.75" customHeight="1" x14ac:dyDescent="0.2">
      <c r="A101" s="218"/>
      <c r="B101" s="251" t="s">
        <v>36</v>
      </c>
      <c r="C101" s="252"/>
      <c r="D101" s="223">
        <f>SUM(D91:D100)</f>
        <v>600000</v>
      </c>
      <c r="E101" s="219">
        <f>SUM(E91:E100)</f>
        <v>200000</v>
      </c>
      <c r="F101" s="220">
        <f t="shared" ref="F101:I101" si="83">SUM(F91:F100)</f>
        <v>100000</v>
      </c>
      <c r="G101" s="220">
        <f t="shared" si="83"/>
        <v>100000</v>
      </c>
      <c r="H101" s="220">
        <f t="shared" si="83"/>
        <v>100000</v>
      </c>
      <c r="I101" s="221">
        <f t="shared" si="83"/>
        <v>100000</v>
      </c>
      <c r="K101" s="222">
        <f t="shared" ref="K101:V101" si="84">SUM(K91:K100)</f>
        <v>0</v>
      </c>
      <c r="L101" s="220">
        <f t="shared" si="84"/>
        <v>0</v>
      </c>
      <c r="M101" s="220">
        <f t="shared" si="84"/>
        <v>0</v>
      </c>
      <c r="N101" s="220">
        <f t="shared" si="84"/>
        <v>0</v>
      </c>
      <c r="O101" s="220">
        <f t="shared" si="84"/>
        <v>0</v>
      </c>
      <c r="P101" s="220">
        <f t="shared" si="84"/>
        <v>0</v>
      </c>
      <c r="Q101" s="220">
        <f t="shared" si="84"/>
        <v>0</v>
      </c>
      <c r="R101" s="220">
        <f t="shared" si="84"/>
        <v>0</v>
      </c>
      <c r="S101" s="220">
        <f t="shared" si="84"/>
        <v>0</v>
      </c>
      <c r="T101" s="220">
        <f t="shared" si="84"/>
        <v>0</v>
      </c>
      <c r="U101" s="220">
        <f t="shared" si="84"/>
        <v>0</v>
      </c>
      <c r="V101" s="221">
        <f t="shared" si="84"/>
        <v>0</v>
      </c>
      <c r="X101" s="223">
        <f>SUM(X91:X100)</f>
        <v>0</v>
      </c>
      <c r="Y101" s="142"/>
      <c r="Z101" s="223">
        <f>SUM(Z91:Z100)</f>
        <v>0</v>
      </c>
    </row>
    <row r="102" spans="1:26" s="77" customFormat="1" ht="18.75" customHeight="1" x14ac:dyDescent="0.2">
      <c r="A102" s="218"/>
      <c r="B102" s="224" t="s">
        <v>30</v>
      </c>
      <c r="C102" s="224"/>
      <c r="D102" s="223">
        <f>D101+D88</f>
        <v>5700000</v>
      </c>
      <c r="E102" s="219">
        <f>E101+E88</f>
        <v>1900000</v>
      </c>
      <c r="F102" s="220">
        <f t="shared" ref="F102:I102" si="85">F101+F88</f>
        <v>950000</v>
      </c>
      <c r="G102" s="220">
        <f t="shared" si="85"/>
        <v>950000</v>
      </c>
      <c r="H102" s="220">
        <f t="shared" si="85"/>
        <v>950000</v>
      </c>
      <c r="I102" s="221">
        <f t="shared" si="85"/>
        <v>950000</v>
      </c>
      <c r="K102" s="225">
        <f t="shared" ref="K102:V102" si="86">K101+K88</f>
        <v>0</v>
      </c>
      <c r="L102" s="220">
        <f t="shared" si="86"/>
        <v>0</v>
      </c>
      <c r="M102" s="220">
        <f t="shared" si="86"/>
        <v>0</v>
      </c>
      <c r="N102" s="220">
        <f t="shared" si="86"/>
        <v>0</v>
      </c>
      <c r="O102" s="220">
        <f t="shared" si="86"/>
        <v>0</v>
      </c>
      <c r="P102" s="220">
        <f t="shared" si="86"/>
        <v>0</v>
      </c>
      <c r="Q102" s="220">
        <f t="shared" si="86"/>
        <v>0</v>
      </c>
      <c r="R102" s="220">
        <f t="shared" si="86"/>
        <v>0</v>
      </c>
      <c r="S102" s="220">
        <f t="shared" si="86"/>
        <v>0</v>
      </c>
      <c r="T102" s="220">
        <f t="shared" si="86"/>
        <v>0</v>
      </c>
      <c r="U102" s="220">
        <f t="shared" si="86"/>
        <v>0</v>
      </c>
      <c r="V102" s="221">
        <f t="shared" si="86"/>
        <v>0</v>
      </c>
      <c r="X102" s="223">
        <f>X101+X88</f>
        <v>0</v>
      </c>
      <c r="Y102" s="142"/>
      <c r="Z102" s="223">
        <f>Z101+Z88</f>
        <v>0</v>
      </c>
    </row>
    <row r="103" spans="1:26" s="79" customFormat="1" ht="13.5" thickBot="1" x14ac:dyDescent="0.25">
      <c r="A103" s="85"/>
      <c r="B103" s="69"/>
      <c r="C103" s="70"/>
      <c r="D103" s="150"/>
      <c r="E103" s="110"/>
      <c r="F103" s="111"/>
      <c r="G103" s="130"/>
      <c r="H103" s="130"/>
      <c r="I103" s="112"/>
      <c r="K103" s="71"/>
      <c r="L103" s="72"/>
      <c r="M103" s="72"/>
      <c r="N103" s="72"/>
      <c r="O103" s="98"/>
      <c r="P103" s="98"/>
      <c r="Q103" s="98"/>
      <c r="R103" s="98"/>
      <c r="S103" s="98"/>
      <c r="T103" s="98"/>
      <c r="U103" s="98"/>
      <c r="V103" s="73"/>
      <c r="X103" s="150"/>
      <c r="Y103" s="151"/>
      <c r="Z103" s="150"/>
    </row>
  </sheetData>
  <mergeCells count="32">
    <mergeCell ref="A10:C10"/>
    <mergeCell ref="A14:C14"/>
    <mergeCell ref="K90:V90"/>
    <mergeCell ref="X7:X8"/>
    <mergeCell ref="Z7:Z8"/>
    <mergeCell ref="A26:C26"/>
    <mergeCell ref="A36:C36"/>
    <mergeCell ref="A15:C15"/>
    <mergeCell ref="A6:A8"/>
    <mergeCell ref="B6:B8"/>
    <mergeCell ref="C6:C8"/>
    <mergeCell ref="D6:D7"/>
    <mergeCell ref="E6:I6"/>
    <mergeCell ref="E7:I7"/>
    <mergeCell ref="K6:V6"/>
    <mergeCell ref="K7:V7"/>
    <mergeCell ref="A9:I9"/>
    <mergeCell ref="K9:V9"/>
    <mergeCell ref="B101:C101"/>
    <mergeCell ref="A25:C25"/>
    <mergeCell ref="A35:C35"/>
    <mergeCell ref="A45:C45"/>
    <mergeCell ref="B88:C88"/>
    <mergeCell ref="A46:C46"/>
    <mergeCell ref="A56:C56"/>
    <mergeCell ref="A90:I90"/>
    <mergeCell ref="A57:C57"/>
    <mergeCell ref="A66:C66"/>
    <mergeCell ref="A67:C67"/>
    <mergeCell ref="A76:C76"/>
    <mergeCell ref="A77:C77"/>
    <mergeCell ref="A87:C8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C29"/>
  <sheetViews>
    <sheetView workbookViewId="0">
      <selection activeCell="D9" sqref="D9"/>
    </sheetView>
  </sheetViews>
  <sheetFormatPr defaultRowHeight="12.75" x14ac:dyDescent="0.2"/>
  <cols>
    <col min="1" max="1" width="3.5703125" customWidth="1"/>
    <col min="2" max="2" width="4.28515625" customWidth="1"/>
  </cols>
  <sheetData>
    <row r="1" spans="1:2" ht="18" customHeight="1" x14ac:dyDescent="0.25">
      <c r="A1" s="238" t="s">
        <v>58</v>
      </c>
    </row>
    <row r="2" spans="1:2" ht="6" customHeight="1" x14ac:dyDescent="0.2"/>
    <row r="3" spans="1:2" x14ac:dyDescent="0.2">
      <c r="A3" s="168" t="s">
        <v>59</v>
      </c>
    </row>
    <row r="5" spans="1:2" x14ac:dyDescent="0.2">
      <c r="A5">
        <v>1</v>
      </c>
      <c r="B5" t="s">
        <v>60</v>
      </c>
    </row>
    <row r="6" spans="1:2" x14ac:dyDescent="0.2">
      <c r="A6">
        <v>2</v>
      </c>
      <c r="B6" t="s">
        <v>61</v>
      </c>
    </row>
    <row r="7" spans="1:2" x14ac:dyDescent="0.2">
      <c r="A7">
        <v>3</v>
      </c>
      <c r="B7" t="s">
        <v>62</v>
      </c>
    </row>
    <row r="8" spans="1:2" x14ac:dyDescent="0.2">
      <c r="A8">
        <v>4</v>
      </c>
      <c r="B8" t="s">
        <v>63</v>
      </c>
    </row>
    <row r="9" spans="1:2" x14ac:dyDescent="0.2">
      <c r="A9">
        <v>5</v>
      </c>
      <c r="B9" s="167" t="s">
        <v>65</v>
      </c>
    </row>
    <row r="10" spans="1:2" x14ac:dyDescent="0.2">
      <c r="A10">
        <v>6</v>
      </c>
      <c r="B10" s="167" t="s">
        <v>66</v>
      </c>
    </row>
    <row r="11" spans="1:2" x14ac:dyDescent="0.2">
      <c r="A11">
        <v>7</v>
      </c>
      <c r="B11" s="167" t="s">
        <v>67</v>
      </c>
    </row>
    <row r="12" spans="1:2" x14ac:dyDescent="0.2">
      <c r="A12">
        <v>8</v>
      </c>
      <c r="B12" s="167" t="s">
        <v>69</v>
      </c>
    </row>
    <row r="13" spans="1:2" x14ac:dyDescent="0.2">
      <c r="B13" s="167" t="s">
        <v>83</v>
      </c>
    </row>
    <row r="14" spans="1:2" x14ac:dyDescent="0.2">
      <c r="B14" s="169" t="s">
        <v>84</v>
      </c>
    </row>
    <row r="15" spans="1:2" x14ac:dyDescent="0.2">
      <c r="B15" s="169"/>
    </row>
    <row r="16" spans="1:2" x14ac:dyDescent="0.2">
      <c r="A16" s="168" t="s">
        <v>68</v>
      </c>
    </row>
    <row r="18" spans="2:3" x14ac:dyDescent="0.2">
      <c r="B18" s="167" t="s">
        <v>70</v>
      </c>
    </row>
    <row r="19" spans="2:3" ht="6" customHeight="1" x14ac:dyDescent="0.2"/>
    <row r="20" spans="2:3" x14ac:dyDescent="0.2">
      <c r="B20" s="172" t="s">
        <v>76</v>
      </c>
      <c r="C20" s="167" t="s">
        <v>85</v>
      </c>
    </row>
    <row r="21" spans="2:3" x14ac:dyDescent="0.2">
      <c r="B21" s="172" t="s">
        <v>77</v>
      </c>
      <c r="C21" s="167" t="s">
        <v>86</v>
      </c>
    </row>
    <row r="22" spans="2:3" x14ac:dyDescent="0.2">
      <c r="B22" s="172" t="s">
        <v>79</v>
      </c>
      <c r="C22" s="167" t="s">
        <v>88</v>
      </c>
    </row>
    <row r="23" spans="2:3" x14ac:dyDescent="0.2">
      <c r="B23" s="172" t="s">
        <v>80</v>
      </c>
      <c r="C23" s="167" t="s">
        <v>89</v>
      </c>
    </row>
    <row r="24" spans="2:3" x14ac:dyDescent="0.2">
      <c r="B24" s="172" t="s">
        <v>78</v>
      </c>
      <c r="C24" s="167" t="s">
        <v>71</v>
      </c>
    </row>
    <row r="25" spans="2:3" x14ac:dyDescent="0.2">
      <c r="B25" s="172" t="s">
        <v>87</v>
      </c>
      <c r="C25" s="167" t="s">
        <v>75</v>
      </c>
    </row>
    <row r="26" spans="2:3" x14ac:dyDescent="0.2">
      <c r="C26" s="167"/>
    </row>
    <row r="27" spans="2:3" x14ac:dyDescent="0.2">
      <c r="B27" s="167" t="s">
        <v>73</v>
      </c>
    </row>
    <row r="28" spans="2:3" x14ac:dyDescent="0.2">
      <c r="B28" s="167" t="s">
        <v>74</v>
      </c>
    </row>
    <row r="29" spans="2:3" x14ac:dyDescent="0.2">
      <c r="B29" s="16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Ringkasan</vt:lpstr>
      <vt:lpstr>Detail</vt:lpstr>
      <vt:lpstr>Petunjuk Pengisian</vt:lpstr>
      <vt:lpstr>Ringkasan!Print_Area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PC1</dc:creator>
  <cp:lastModifiedBy>Belantara</cp:lastModifiedBy>
  <dcterms:created xsi:type="dcterms:W3CDTF">2016-04-22T01:05:37Z</dcterms:created>
  <dcterms:modified xsi:type="dcterms:W3CDTF">2017-02-28T03:58:49Z</dcterms:modified>
</cp:coreProperties>
</file>